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4755" tabRatio="1000" activeTab="0"/>
  </bookViews>
  <sheets>
    <sheet name="Inputdata" sheetId="1" r:id="rId1"/>
    <sheet name="Cross Beam 2" sheetId="2" r:id="rId2"/>
  </sheets>
  <definedNames>
    <definedName name="a1_">'Inputdata'!#REF!</definedName>
    <definedName name="a2_">'Inputdata'!#REF!</definedName>
    <definedName name="a3_">'Inputdata'!#REF!</definedName>
    <definedName name="a4_">'Inputdata'!#REF!</definedName>
    <definedName name="a5_">'Inputdata'!#REF!</definedName>
    <definedName name="a6_">'Inputdata'!#REF!</definedName>
    <definedName name="Ab">#REF!</definedName>
    <definedName name="abq">#REF!</definedName>
    <definedName name="Ag">#REF!</definedName>
    <definedName name="AQ" localSheetId="1">'Cross Beam 2'!#REF!</definedName>
    <definedName name="AQ">#REF!</definedName>
    <definedName name="As" localSheetId="1">'Cross Beam 2'!$E$47</definedName>
    <definedName name="As" localSheetId="0">'Inputdata'!$E$5</definedName>
    <definedName name="As_" localSheetId="1">'Cross Beam 2'!$G$47</definedName>
    <definedName name="As_">#REF!</definedName>
    <definedName name="Aship">'Inputdata'!#REF!</definedName>
    <definedName name="b1_">'Inputdata'!#REF!</definedName>
    <definedName name="b2_">'Inputdata'!#REF!</definedName>
    <definedName name="b3_">'Inputdata'!#REF!</definedName>
    <definedName name="b4_">'Inputdata'!#REF!</definedName>
    <definedName name="b5_">'Inputdata'!#REF!</definedName>
    <definedName name="b6_">'Inputdata'!#REF!</definedName>
    <definedName name="bardata">'Inputdata'!$C$17:$K$18</definedName>
    <definedName name="beta" localSheetId="1">'Cross Beam 2'!#REF!</definedName>
    <definedName name="beta">#REF!</definedName>
    <definedName name="beta1" localSheetId="1">'Cross Beam 2'!$H$56</definedName>
    <definedName name="beta1">#REF!</definedName>
    <definedName name="bs_" localSheetId="1">'Cross Beam 2'!#REF!</definedName>
    <definedName name="bs_">#REF!</definedName>
    <definedName name="bs1_">'Inputdata'!#REF!</definedName>
    <definedName name="bs2_">'Inputdata'!#REF!</definedName>
    <definedName name="bs3_">'Inputdata'!#REF!</definedName>
    <definedName name="bs4_">'Inputdata'!#REF!</definedName>
    <definedName name="bs5_">'Inputdata'!#REF!</definedName>
    <definedName name="Cbw">#REF!</definedName>
    <definedName name="comb1" localSheetId="1">'Cross Beam 2'!#REF!</definedName>
    <definedName name="comb1">#REF!</definedName>
    <definedName name="CST">'Inputdata'!#REF!</definedName>
    <definedName name="Cw">#REF!</definedName>
    <definedName name="Cw_2">#REF!</definedName>
    <definedName name="d1A" localSheetId="1">'Cross Beam 2'!$C$32</definedName>
    <definedName name="d1A">#REF!</definedName>
    <definedName name="d1x">#REF!</definedName>
    <definedName name="d1Y">#REF!</definedName>
    <definedName name="d2A" localSheetId="1">'Cross Beam 2'!$C$33</definedName>
    <definedName name="d2A">#REF!</definedName>
    <definedName name="d2X">#REF!</definedName>
    <definedName name="d2Y">#REF!</definedName>
    <definedName name="d3A" localSheetId="1">'Cross Beam 2'!$C$34</definedName>
    <definedName name="d3A">#REF!</definedName>
    <definedName name="d3X">#REF!</definedName>
    <definedName name="d3Y">#REF!</definedName>
    <definedName name="d4A" localSheetId="1">'Cross Beam 2'!$C$35</definedName>
    <definedName name="d4A">#REF!</definedName>
    <definedName name="d4ea" localSheetId="1">'Cross Beam 2'!#REF!</definedName>
    <definedName name="d4ea">#REF!</definedName>
    <definedName name="d4X">#REF!</definedName>
    <definedName name="d4Y">#REF!</definedName>
    <definedName name="Dch" localSheetId="1">'Cross Beam 2'!#REF!</definedName>
    <definedName name="Dch">#REF!</definedName>
    <definedName name="Dcol" localSheetId="1">'Cross Beam 2'!#REF!</definedName>
    <definedName name="Dcol">#REF!</definedName>
    <definedName name="deA" localSheetId="1">'Cross Beam 2'!$C$38</definedName>
    <definedName name="deA">#REF!</definedName>
    <definedName name="deX_">#REF!</definedName>
    <definedName name="Dexl">'Inputdata'!#REF!</definedName>
    <definedName name="Dexr">'Inputdata'!#REF!</definedName>
    <definedName name="deY">#REF!</definedName>
    <definedName name="DFe" localSheetId="1">'Cross Beam 2'!#REF!</definedName>
    <definedName name="DFe">#REF!</definedName>
    <definedName name="DFi" localSheetId="1">'Cross Beam 2'!#REF!</definedName>
    <definedName name="DFi">#REF!</definedName>
    <definedName name="DFse" localSheetId="1">'Cross Beam 2'!#REF!</definedName>
    <definedName name="DFse">#REF!</definedName>
    <definedName name="DFsi" localSheetId="1">'Cross Beam 2'!#REF!</definedName>
    <definedName name="DFsi">#REF!</definedName>
    <definedName name="direc">'Inputdata'!#REF!</definedName>
    <definedName name="Ds1_" localSheetId="1">'Cross Beam 2'!#REF!</definedName>
    <definedName name="Ds1_">#REF!</definedName>
    <definedName name="Ds2_" localSheetId="1">'Cross Beam 2'!#REF!</definedName>
    <definedName name="Ds2_">#REF!</definedName>
    <definedName name="Dsl">'Inputdata'!#REF!</definedName>
    <definedName name="Dsr">'Inputdata'!#REF!</definedName>
    <definedName name="Dsup" localSheetId="1">'Cross Beam 2'!#REF!</definedName>
    <definedName name="Dsup">#REF!</definedName>
    <definedName name="Dsupi" localSheetId="1">'Cross Beam 2'!#REF!</definedName>
    <definedName name="Dsupi">#REF!</definedName>
    <definedName name="Dtl">'Inputdata'!#REF!</definedName>
    <definedName name="Dtr">'Inputdata'!#REF!</definedName>
    <definedName name="Ec">'Inputdata'!$G$5</definedName>
    <definedName name="EL1_">'Inputdata'!#REF!</definedName>
    <definedName name="EL2_">'Inputdata'!#REF!</definedName>
    <definedName name="EL3_">'Inputdata'!#REF!</definedName>
    <definedName name="EL4_">'Inputdata'!#REF!</definedName>
    <definedName name="EL5_">'Inputdata'!#REF!</definedName>
    <definedName name="ELWll">'Inputdata'!#REF!</definedName>
    <definedName name="ELWlr">'Inputdata'!#REF!</definedName>
    <definedName name="ELWtl">'Inputdata'!#REF!</definedName>
    <definedName name="ELWtr">'Inputdata'!#REF!</definedName>
    <definedName name="Eqc">'Inputdata'!#REF!</definedName>
    <definedName name="EQL">'Inputdata'!#REF!</definedName>
    <definedName name="f_c">'Inputdata'!$G$4</definedName>
    <definedName name="fc">#REF!</definedName>
    <definedName name="Fot">'Inputdata'!#REF!</definedName>
    <definedName name="Fr">'Inputdata'!$G$9</definedName>
    <definedName name="fric">'Inputdata'!#REF!</definedName>
    <definedName name="ft">'Inputdata'!$G$8</definedName>
    <definedName name="FtoM">'Inputdata'!#REF!</definedName>
    <definedName name="fy">'Inputdata'!$G$14</definedName>
    <definedName name="gc">'Inputdata'!$G$10</definedName>
    <definedName name="geff">#REF!</definedName>
    <definedName name="GL">'Inputdata'!#REF!</definedName>
    <definedName name="gn">'Inputdata'!#REF!</definedName>
    <definedName name="gs">'Inputdata'!#REF!</definedName>
    <definedName name="gtc">'Inputdata'!#REF!</definedName>
    <definedName name="h1_">'Inputdata'!#REF!</definedName>
    <definedName name="h2l">'Inputdata'!#REF!</definedName>
    <definedName name="h2r">'Inputdata'!#REF!</definedName>
    <definedName name="h3_">'Inputdata'!#REF!</definedName>
    <definedName name="h4_">'Inputdata'!#REF!</definedName>
    <definedName name="h5_">'Inputdata'!#REF!</definedName>
    <definedName name="Hcal">'Inputdata'!#REF!</definedName>
    <definedName name="Hmn">'Inputdata'!#REF!</definedName>
    <definedName name="hs" localSheetId="1">'Cross Beam 2'!#REF!</definedName>
    <definedName name="hs">#REF!</definedName>
    <definedName name="I" localSheetId="1">'Cross Beam 2'!#REF!</definedName>
    <definedName name="I">#REF!</definedName>
    <definedName name="lane">'Inputdata'!#REF!</definedName>
    <definedName name="Lc" localSheetId="1">'Cross Beam 2'!#REF!</definedName>
    <definedName name="Lc">#REF!</definedName>
    <definedName name="Ll">'Inputdata'!#REF!</definedName>
    <definedName name="Lr">'Inputdata'!#REF!</definedName>
    <definedName name="LS" localSheetId="1">'Cross Beam 2'!#REF!</definedName>
    <definedName name="LS">#REF!</definedName>
    <definedName name="MA" localSheetId="1">'Cross Beam 2'!$J$20</definedName>
    <definedName name="MA">#REF!</definedName>
    <definedName name="Mnx">#REF!</definedName>
    <definedName name="Mny">#REF!</definedName>
    <definedName name="ng" localSheetId="1">'Cross Beam 2'!#REF!</definedName>
    <definedName name="ng">#REF!</definedName>
    <definedName name="P">#REF!</definedName>
    <definedName name="P0">#REF!</definedName>
    <definedName name="PCL">#REF!</definedName>
    <definedName name="Pcw">#REF!</definedName>
    <definedName name="PH">'Inputdata'!#REF!</definedName>
    <definedName name="PileSize">#REF!</definedName>
    <definedName name="PileType">#REF!</definedName>
    <definedName name="PLm">'Inputdata'!#REF!</definedName>
    <definedName name="PLs">'Inputdata'!#REF!</definedName>
    <definedName name="_xlnm.Print_Area" localSheetId="1">'Cross Beam 2'!$A$1:$J$87</definedName>
    <definedName name="_xlnm.Print_Area" localSheetId="0">'Inputdata'!$A$1:$K$20</definedName>
    <definedName name="_xlnm.Print_Titles" localSheetId="1">'Cross Beam 2'!$19:$19</definedName>
    <definedName name="Psf">'Inputdata'!#REF!</definedName>
    <definedName name="Psw">'Inputdata'!#REF!</definedName>
    <definedName name="PtokN">'Inputdata'!#REF!</definedName>
    <definedName name="Px1">'Inputdata'!#REF!</definedName>
    <definedName name="Px2">'Inputdata'!#REF!</definedName>
    <definedName name="Px3">'Inputdata'!#REF!</definedName>
    <definedName name="qSF" localSheetId="1">'Cross Beam 2'!#REF!</definedName>
    <definedName name="qSF">#REF!</definedName>
    <definedName name="qu">#REF!</definedName>
    <definedName name="s" localSheetId="1">'Cross Beam 2'!#REF!</definedName>
    <definedName name="s">#REF!</definedName>
    <definedName name="SFX" localSheetId="1">'Cross Beam 2'!#REF!</definedName>
    <definedName name="SFX">#REF!</definedName>
    <definedName name="SFY" localSheetId="1">'Cross Beam 2'!#REF!</definedName>
    <definedName name="SFY">#REF!</definedName>
    <definedName name="Ship">'Inputdata'!#REF!</definedName>
    <definedName name="SoilType">#REF!</definedName>
    <definedName name="STl">'Inputdata'!#REF!</definedName>
    <definedName name="STr">'Inputdata'!#REF!</definedName>
    <definedName name="TPL">#REF!</definedName>
    <definedName name="truck">'Inputdata'!#REF!</definedName>
    <definedName name="VA" localSheetId="1">'Cross Beam 2'!$I$20</definedName>
    <definedName name="VA">#REF!</definedName>
    <definedName name="Vx1">'Inputdata'!#REF!</definedName>
    <definedName name="Vx2">'Inputdata'!#REF!</definedName>
    <definedName name="Wl">'Inputdata'!#REF!</definedName>
    <definedName name="Wll">'Inputdata'!#REF!</definedName>
    <definedName name="Wlr">'Inputdata'!#REF!</definedName>
    <definedName name="WLX" localSheetId="1">'Cross Beam 2'!#REF!</definedName>
    <definedName name="WLX">#REF!</definedName>
    <definedName name="WLY" localSheetId="1">'Cross Beam 2'!#REF!</definedName>
    <definedName name="WLY">#REF!</definedName>
    <definedName name="WOT" localSheetId="1">'Cross Beam 2'!#REF!</definedName>
    <definedName name="WOT">#REF!</definedName>
    <definedName name="WPX" localSheetId="1">'Cross Beam 2'!#REF!</definedName>
    <definedName name="WPX">#REF!</definedName>
    <definedName name="WPY" localSheetId="1">'Cross Beam 2'!#REF!</definedName>
    <definedName name="WPY">#REF!</definedName>
    <definedName name="Wtl">'Inputdata'!#REF!</definedName>
    <definedName name="Wtr">'Inputdata'!#REF!</definedName>
    <definedName name="WX" localSheetId="1">'Cross Beam 2'!#REF!</definedName>
    <definedName name="WX">#REF!</definedName>
    <definedName name="WY" localSheetId="1">'Cross Beam 2'!#REF!</definedName>
    <definedName name="WY">#REF!</definedName>
    <definedName name="X1_" localSheetId="1">'Cross Beam 2'!#REF!</definedName>
    <definedName name="X1_">#REF!</definedName>
    <definedName name="X2_" localSheetId="1">'Cross Beam 2'!#REF!</definedName>
    <definedName name="X2_">#REF!</definedName>
    <definedName name="X3_" localSheetId="1">'Cross Beam 2'!#REF!</definedName>
    <definedName name="X3_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<sst xmlns="http://schemas.openxmlformats.org/spreadsheetml/2006/main" count="169" uniqueCount="115">
  <si>
    <t>II. material</t>
  </si>
  <si>
    <t>II.1. Concrete</t>
  </si>
  <si>
    <t>Concrete type</t>
  </si>
  <si>
    <t>Normal weight</t>
  </si>
  <si>
    <t>Compressive Strength of concrete at 28 days</t>
  </si>
  <si>
    <t>f'c =</t>
  </si>
  <si>
    <t>MPa</t>
  </si>
  <si>
    <t>Ec  =</t>
  </si>
  <si>
    <t>Allowable Stresses</t>
  </si>
  <si>
    <t>Extreme fiber stress in compression (8.15.2.1)</t>
  </si>
  <si>
    <t>fc    =</t>
  </si>
  <si>
    <t>Extreme fiber stress in tension (8.15.2.1)</t>
  </si>
  <si>
    <t>ft    =</t>
  </si>
  <si>
    <t>Modulus of rupture</t>
  </si>
  <si>
    <t>fr    =</t>
  </si>
  <si>
    <t>Unit weight</t>
  </si>
  <si>
    <r>
      <t>g</t>
    </r>
    <r>
      <rPr>
        <sz val="10"/>
        <rFont val=".VnArial"/>
        <family val="2"/>
      </rPr>
      <t>c=</t>
    </r>
  </si>
  <si>
    <t>II.2. Reinforcement</t>
  </si>
  <si>
    <t>Modulus of Elasticity (8.7.2)</t>
  </si>
  <si>
    <t>Es    =</t>
  </si>
  <si>
    <t>Yield strength</t>
  </si>
  <si>
    <t>fy=</t>
  </si>
  <si>
    <t>Reinforcing Bar Areas</t>
  </si>
  <si>
    <t>Bar</t>
  </si>
  <si>
    <t>(mm2)</t>
  </si>
  <si>
    <t>b1</t>
  </si>
  <si>
    <t>b</t>
  </si>
  <si>
    <t>III. SECTION DESIGNATION</t>
  </si>
  <si>
    <t>III.1</t>
  </si>
  <si>
    <t>Initial data</t>
  </si>
  <si>
    <t>Dimensions</t>
  </si>
  <si>
    <r>
      <t>h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</si>
  <si>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t>mm</t>
  </si>
  <si>
    <r>
      <t>d</t>
    </r>
    <r>
      <rPr>
        <vertAlign val="subscript"/>
        <sz val="10"/>
        <rFont val=".VnArial"/>
        <family val="2"/>
      </rPr>
      <t>1A</t>
    </r>
    <r>
      <rPr>
        <sz val="10"/>
        <rFont val=".VnArial"/>
        <family val="2"/>
      </rPr>
      <t>=</t>
    </r>
  </si>
  <si>
    <r>
      <t>d</t>
    </r>
    <r>
      <rPr>
        <vertAlign val="subscript"/>
        <sz val="10"/>
        <rFont val=".VnArial"/>
        <family val="2"/>
      </rPr>
      <t>2A</t>
    </r>
    <r>
      <rPr>
        <sz val="10"/>
        <rFont val=".VnArial"/>
        <family val="2"/>
      </rPr>
      <t>=</t>
    </r>
  </si>
  <si>
    <r>
      <t>d</t>
    </r>
    <r>
      <rPr>
        <vertAlign val="subscript"/>
        <sz val="10"/>
        <rFont val=".VnArial"/>
        <family val="2"/>
      </rPr>
      <t>3A</t>
    </r>
    <r>
      <rPr>
        <sz val="10"/>
        <rFont val=".VnArial"/>
        <family val="2"/>
      </rPr>
      <t>=</t>
    </r>
  </si>
  <si>
    <r>
      <t>d</t>
    </r>
    <r>
      <rPr>
        <vertAlign val="subscript"/>
        <sz val="10"/>
        <rFont val=".VnArial"/>
        <family val="2"/>
      </rPr>
      <t>4A</t>
    </r>
    <r>
      <rPr>
        <sz val="10"/>
        <rFont val=".VnArial"/>
        <family val="2"/>
      </rPr>
      <t>=</t>
    </r>
  </si>
  <si>
    <r>
      <t>b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</si>
  <si>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t>Effective depth</t>
  </si>
  <si>
    <r>
      <t>d</t>
    </r>
    <r>
      <rPr>
        <vertAlign val="subscript"/>
        <sz val="10"/>
        <rFont val=".VnArial"/>
        <family val="2"/>
      </rPr>
      <t>eA</t>
    </r>
    <r>
      <rPr>
        <sz val="10"/>
        <rFont val=".VnArial"/>
        <family val="2"/>
      </rPr>
      <t>=</t>
    </r>
  </si>
  <si>
    <t>Reinforcement</t>
  </si>
  <si>
    <t>Compression bars</t>
  </si>
  <si>
    <t>Shear bars</t>
  </si>
  <si>
    <t>Number (bar)</t>
  </si>
  <si>
    <r>
      <t>n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=</t>
    </r>
  </si>
  <si>
    <r>
      <t>n'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=</t>
    </r>
  </si>
  <si>
    <r>
      <t>n</t>
    </r>
    <r>
      <rPr>
        <vertAlign val="subscript"/>
        <sz val="10"/>
        <color indexed="8"/>
        <rFont val=".VnArial"/>
        <family val="2"/>
      </rPr>
      <t>sA</t>
    </r>
    <r>
      <rPr>
        <sz val="10"/>
        <color indexed="8"/>
        <rFont val=".VnArial"/>
        <family val="2"/>
      </rPr>
      <t>=</t>
    </r>
  </si>
  <si>
    <t>Diameter (mm)</t>
  </si>
  <si>
    <r>
      <t>D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=</t>
    </r>
  </si>
  <si>
    <r>
      <t>D'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=</t>
    </r>
  </si>
  <si>
    <r>
      <t>D</t>
    </r>
    <r>
      <rPr>
        <vertAlign val="subscript"/>
        <sz val="10"/>
        <color indexed="8"/>
        <rFont val=".VnArial"/>
        <family val="2"/>
      </rPr>
      <t>sA</t>
    </r>
    <r>
      <rPr>
        <sz val="10"/>
        <color indexed="8"/>
        <rFont val=".VnArial"/>
        <family val="2"/>
      </rPr>
      <t>=</t>
    </r>
  </si>
  <si>
    <r>
      <t>Area (mm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</t>
    </r>
  </si>
  <si>
    <t>As=</t>
  </si>
  <si>
    <t>A's=</t>
  </si>
  <si>
    <r>
      <t>A</t>
    </r>
    <r>
      <rPr>
        <vertAlign val="subscript"/>
        <sz val="10"/>
        <color indexed="8"/>
        <rFont val=".VnArial"/>
        <family val="2"/>
      </rPr>
      <t>v</t>
    </r>
    <r>
      <rPr>
        <sz val="10"/>
        <color indexed="8"/>
        <rFont val=".VnArial"/>
        <family val="2"/>
      </rPr>
      <t>=</t>
    </r>
  </si>
  <si>
    <t>Spacing (mm)</t>
  </si>
  <si>
    <t>s=</t>
  </si>
  <si>
    <t>f</t>
  </si>
  <si>
    <r>
      <t>f</t>
    </r>
    <r>
      <rPr>
        <vertAlign val="subscript"/>
        <sz val="10"/>
        <rFont val="Arial"/>
        <family val="2"/>
      </rPr>
      <t>v</t>
    </r>
  </si>
  <si>
    <t>Moment Capacity</t>
  </si>
  <si>
    <t xml:space="preserve">  Reinforcement Ratio</t>
  </si>
  <si>
    <t>r</t>
  </si>
  <si>
    <t xml:space="preserve">  Rectangular Stress Block Depth</t>
  </si>
  <si>
    <t xml:space="preserve">  Moment Capacity</t>
  </si>
  <si>
    <r>
      <t>M</t>
    </r>
    <r>
      <rPr>
        <b/>
        <vertAlign val="subscript"/>
        <sz val="10"/>
        <rFont val="Arial"/>
        <family val="2"/>
      </rPr>
      <t>cp</t>
    </r>
  </si>
  <si>
    <t xml:space="preserve">  Check Balanced Reinf.</t>
  </si>
  <si>
    <r>
      <t>M</t>
    </r>
    <r>
      <rPr>
        <vertAlign val="subscript"/>
        <sz val="10"/>
        <rFont val="Arial"/>
        <family val="2"/>
      </rPr>
      <t xml:space="preserve">cp </t>
    </r>
    <r>
      <rPr>
        <sz val="10"/>
        <rFont val=".VnArial"/>
        <family val="2"/>
      </rPr>
      <t xml:space="preserve">  </t>
    </r>
    <r>
      <rPr>
        <sz val="10"/>
        <rFont val="Symbol"/>
        <family val="1"/>
      </rPr>
      <t>³</t>
    </r>
  </si>
  <si>
    <r>
      <t>1.2M</t>
    </r>
    <r>
      <rPr>
        <vertAlign val="subscript"/>
        <sz val="10"/>
        <rFont val="Arial"/>
        <family val="2"/>
      </rPr>
      <t>cr</t>
    </r>
  </si>
  <si>
    <t>Shear Capacity</t>
  </si>
  <si>
    <t xml:space="preserve">  Shear Capacity</t>
  </si>
  <si>
    <r>
      <t>V</t>
    </r>
    <r>
      <rPr>
        <b/>
        <vertAlign val="subscript"/>
        <sz val="10"/>
        <rFont val="Arial"/>
        <family val="0"/>
      </rPr>
      <t>cp</t>
    </r>
  </si>
  <si>
    <r>
      <t>A</t>
    </r>
    <r>
      <rPr>
        <vertAlign val="subscript"/>
        <sz val="10"/>
        <rFont val="Arial"/>
        <family val="2"/>
      </rPr>
      <t>v</t>
    </r>
    <r>
      <rPr>
        <sz val="10"/>
        <rFont val=".Vn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Symbol"/>
        <family val="1"/>
      </rPr>
      <t>³</t>
    </r>
  </si>
  <si>
    <r>
      <t>A</t>
    </r>
    <r>
      <rPr>
        <vertAlign val="subscript"/>
        <sz val="10"/>
        <rFont val="Arial"/>
        <family val="2"/>
      </rPr>
      <t>vmin</t>
    </r>
  </si>
  <si>
    <r>
      <t>mm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</si>
  <si>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max</t>
    </r>
  </si>
  <si>
    <t>kN/m3</t>
  </si>
  <si>
    <t>kN</t>
  </si>
  <si>
    <t>kNm</t>
  </si>
  <si>
    <t>kN•m</t>
  </si>
  <si>
    <t>Vu</t>
  </si>
  <si>
    <t>Tension bars (all rows)</t>
  </si>
  <si>
    <t>Modulus of Elasticity</t>
  </si>
  <si>
    <t>Reduction Factor ( 5.5.4.2.1 )</t>
  </si>
  <si>
    <t>Reduction Factor for Shear</t>
  </si>
  <si>
    <t>Maximum reinforcement</t>
  </si>
  <si>
    <r>
      <t>c / d</t>
    </r>
    <r>
      <rPr>
        <vertAlign val="subscript"/>
        <sz val="10"/>
        <rFont val=".VnArial"/>
        <family val="2"/>
      </rPr>
      <t xml:space="preserve">e </t>
    </r>
    <r>
      <rPr>
        <sz val="10"/>
        <rFont val=".VnArial"/>
        <family val="2"/>
      </rPr>
      <t>=</t>
    </r>
  </si>
  <si>
    <t>Minimum reinforcement</t>
  </si>
  <si>
    <r>
      <t xml:space="preserve">r </t>
    </r>
    <r>
      <rPr>
        <vertAlign val="subscript"/>
        <sz val="10"/>
        <rFont val=".VnArial"/>
        <family val="2"/>
      </rPr>
      <t xml:space="preserve"> min </t>
    </r>
    <r>
      <rPr>
        <sz val="10"/>
        <rFont val=".VnArial"/>
        <family val="2"/>
      </rPr>
      <t xml:space="preserve">  </t>
    </r>
  </si>
  <si>
    <t xml:space="preserve">  Check Cracking Moment</t>
  </si>
  <si>
    <t xml:space="preserve">  Rectangular Stress Block Factor</t>
  </si>
  <si>
    <t xml:space="preserve">  Effective shear depth</t>
  </si>
  <si>
    <r>
      <t xml:space="preserve"> d</t>
    </r>
    <r>
      <rPr>
        <vertAlign val="subscript"/>
        <sz val="10"/>
        <rFont val=".VnArial"/>
        <family val="2"/>
      </rPr>
      <t>v</t>
    </r>
    <r>
      <rPr>
        <sz val="10"/>
        <rFont val=".VnArial"/>
        <family val="2"/>
      </rPr>
      <t xml:space="preserve"> =</t>
    </r>
  </si>
  <si>
    <t xml:space="preserve">  Shear stress in concrete</t>
  </si>
  <si>
    <t>v =</t>
  </si>
  <si>
    <t>(kN/m2)</t>
  </si>
  <si>
    <t>q</t>
  </si>
  <si>
    <r>
      <t xml:space="preserve">  Assume value of </t>
    </r>
    <r>
      <rPr>
        <sz val="10"/>
        <rFont val="Symbol"/>
        <family val="1"/>
      </rPr>
      <t>q</t>
    </r>
  </si>
  <si>
    <r>
      <t>q</t>
    </r>
    <r>
      <rPr>
        <sz val="10"/>
        <rFont val=".VnArial"/>
        <family val="2"/>
      </rPr>
      <t xml:space="preserve"> = </t>
    </r>
  </si>
  <si>
    <r>
      <t>e</t>
    </r>
    <r>
      <rPr>
        <vertAlign val="subscript"/>
        <sz val="10"/>
        <rFont val=".VnArial"/>
        <family val="2"/>
      </rPr>
      <t>x</t>
    </r>
    <r>
      <rPr>
        <sz val="10"/>
        <rFont val=".VnArial"/>
        <family val="2"/>
      </rPr>
      <t xml:space="preserve"> =</t>
    </r>
  </si>
  <si>
    <t xml:space="preserve">v/fc' = </t>
  </si>
  <si>
    <r>
      <t>x10</t>
    </r>
    <r>
      <rPr>
        <vertAlign val="superscript"/>
        <sz val="10"/>
        <rFont val=".VnArial"/>
        <family val="2"/>
      </rPr>
      <t>-3</t>
    </r>
  </si>
  <si>
    <t xml:space="preserve">  Calculate the strain in re-bar on the flexural tension side of member</t>
  </si>
  <si>
    <t xml:space="preserve">Vc = </t>
  </si>
  <si>
    <t xml:space="preserve">Vs = </t>
  </si>
  <si>
    <t xml:space="preserve">  Angle of inclination of transverse re-bar</t>
  </si>
  <si>
    <t xml:space="preserve">  Check the values on the table 1</t>
  </si>
  <si>
    <t xml:space="preserve">  Calculate the Nominal shear resistant Vn = Vc + Vs</t>
  </si>
  <si>
    <t xml:space="preserve">  Check Minimum Reinf </t>
  </si>
  <si>
    <r>
      <t xml:space="preserve">  Check Maximum Spacing  s   </t>
    </r>
    <r>
      <rPr>
        <sz val="10"/>
        <rFont val="Symbol"/>
        <family val="1"/>
      </rPr>
      <t>£</t>
    </r>
  </si>
  <si>
    <r>
      <t xml:space="preserve">  Compare V</t>
    </r>
    <r>
      <rPr>
        <vertAlign val="subscript"/>
        <sz val="10"/>
        <rFont val=".VnArial"/>
        <family val="2"/>
      </rPr>
      <t>u</t>
    </r>
    <r>
      <rPr>
        <sz val="10"/>
        <rFont val=".VnArial"/>
        <family val="2"/>
      </rPr>
      <t xml:space="preserve"> with 0.1 f</t>
    </r>
    <r>
      <rPr>
        <vertAlign val="subscript"/>
        <sz val="10"/>
        <rFont val=".VnArial"/>
        <family val="2"/>
      </rPr>
      <t>c</t>
    </r>
    <r>
      <rPr>
        <sz val="10"/>
        <rFont val=".VnArial"/>
        <family val="2"/>
      </rPr>
      <t>' b</t>
    </r>
    <r>
      <rPr>
        <vertAlign val="subscript"/>
        <sz val="10"/>
        <rFont val=".VnArial"/>
        <family val="2"/>
      </rPr>
      <t>v</t>
    </r>
    <r>
      <rPr>
        <sz val="10"/>
        <rFont val=".VnArial"/>
        <family val="2"/>
      </rPr>
      <t xml:space="preserve"> d</t>
    </r>
    <r>
      <rPr>
        <vertAlign val="subscript"/>
        <sz val="10"/>
        <rFont val=".VnArial"/>
        <family val="2"/>
      </rPr>
      <t>v</t>
    </r>
  </si>
  <si>
    <t>c</t>
  </si>
  <si>
    <t xml:space="preserve">  Equivalent Rectangular Stress Block Depth        a   </t>
  </si>
  <si>
    <t xml:space="preserve">  Check the condition to provide of transverse reinforcement</t>
  </si>
  <si>
    <t xml:space="preserve">Vu = </t>
  </si>
  <si>
    <r>
      <t xml:space="preserve">     Vu &gt; 0.5</t>
    </r>
    <r>
      <rPr>
        <sz val="10"/>
        <rFont val="Symbol"/>
        <family val="1"/>
      </rPr>
      <t xml:space="preserve"> f</t>
    </r>
    <r>
      <rPr>
        <vertAlign val="subscript"/>
        <sz val="10"/>
        <rFont val="Arial"/>
        <family val="2"/>
      </rPr>
      <t>v</t>
    </r>
    <r>
      <rPr>
        <sz val="10"/>
        <rFont val="Symbol"/>
        <family val="1"/>
      </rPr>
      <t xml:space="preserve"> </t>
    </r>
    <r>
      <rPr>
        <sz val="10"/>
        <rFont val=".VnArial"/>
        <family val="2"/>
      </rPr>
      <t xml:space="preserve"> Vc 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</si>
</sst>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0.000"/>
    <numFmt numFmtId="170" formatCode="0.0000"/>
    <numFmt numFmtId="171" formatCode="0.00000"/>
    <numFmt numFmtId="172" formatCode="&quot; &quot;"/>
    <numFmt numFmtId="173" formatCode="#&quot; T&quot;"/>
    <numFmt numFmtId="174" formatCode="&quot;=&quot;\ 0.00"/>
    <numFmt numFmtId="175" formatCode="&quot;=  &quot;General"/>
    <numFmt numFmtId="176" formatCode="&quot;x &quot;General"/>
    <numFmt numFmtId="177" formatCode="0.00;\-0.00;&quot;-&quot;"/>
    <numFmt numFmtId="178" formatCode="&quot;=&quot;* 0.00%"/>
    <numFmt numFmtId="179" formatCode="&quot;=&quot;* 0;&quot;= -&quot;* 0;&quot;=&quot;* 0"/>
    <numFmt numFmtId="180" formatCode="&quot;=&quot;* 0.00;&quot;= -&quot;* 0.00;&quot;=&quot;* 0.00"/>
    <numFmt numFmtId="181" formatCode="&quot;=&quot;* 0.0;&quot;= -&quot;* 0.0;&quot;=&quot;* 0.0"/>
    <numFmt numFmtId="182" formatCode="0;\-0;&quot;-&quot;"/>
    <numFmt numFmtId="183" formatCode="#0.00&quot;m&quot;"/>
    <numFmt numFmtId="184" formatCode="&quot;FIX&quot;;;&quot;MOV&quot;"/>
    <numFmt numFmtId="185" formatCode="&quot;Square-ended&quot;;&quot;Angle-ended&quot;;&quot;Cicular&quot;"/>
    <numFmt numFmtId="186" formatCode="0.0;\-0.0;&quot;-&quot;"/>
    <numFmt numFmtId="187" formatCode="0_#;\-0_#;&quot;-  &quot;"/>
    <numFmt numFmtId="188" formatCode="0.0_#;\-0.0_#;&quot;-  &quot;"/>
    <numFmt numFmtId="189" formatCode="0.00_#;\-0.00_#;&quot;-  &quot;"/>
    <numFmt numFmtId="190" formatCode="0.000_#;\-0.000_#;&quot;-  &quot;"/>
    <numFmt numFmtId="191" formatCode="0.0000_#;\-0.0000_#;&quot;-  &quot;"/>
    <numFmt numFmtId="192" formatCode="&quot; &quot;#0.0"/>
    <numFmt numFmtId="193" formatCode="0_);\-0_);&quot;-&quot;_)"/>
    <numFmt numFmtId="194" formatCode="0.00_);\-0.00_);&quot;-&quot;_)"/>
    <numFmt numFmtId="195" formatCode=";;;"/>
    <numFmt numFmtId="196" formatCode="&quot;=&quot;* 0.000;&quot;= -&quot;* 0.000;&quot;=&quot;* 0.000"/>
    <numFmt numFmtId="197" formatCode="&quot;=&quot;* 0.0000;&quot;= -&quot;* 0.0000;&quot;=&quot;* 0.0000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-* #,##0.0_-;\-* #,##0.0_-;_-* &quot;-&quot;??_-;_-@_-"/>
    <numFmt numFmtId="202" formatCode="_-* #,##0_-;\-* #,##0_-;_-* &quot;-&quot;??_-;_-@_-"/>
    <numFmt numFmtId="203" formatCode="\ 0.00%"/>
    <numFmt numFmtId="204" formatCode="&quot; &quot;#0"/>
    <numFmt numFmtId="205" formatCode="0.000000"/>
    <numFmt numFmtId="206" formatCode="0&quot; kN&quot;"/>
    <numFmt numFmtId="207" formatCode="0.00&quot;M&quot;"/>
    <numFmt numFmtId="208" formatCode="0.00&quot;m&quot;"/>
  </numFmts>
  <fonts count="39">
    <font>
      <sz val="10"/>
      <name val=".VnArial"/>
      <family val="2"/>
    </font>
    <font>
      <b/>
      <sz val="11"/>
      <name val=".VnTime"/>
      <family val="0"/>
    </font>
    <font>
      <i/>
      <sz val="11"/>
      <name val=".VnTime"/>
      <family val="0"/>
    </font>
    <font>
      <b/>
      <i/>
      <sz val="11"/>
      <name val=".VnTime"/>
      <family val="0"/>
    </font>
    <font>
      <sz val="11"/>
      <name val=".VnTime"/>
      <family val="0"/>
    </font>
    <font>
      <sz val="12"/>
      <name val="VNTime"/>
      <family val="0"/>
    </font>
    <font>
      <sz val="10"/>
      <color indexed="12"/>
      <name val=".VnArial"/>
      <family val="2"/>
    </font>
    <font>
      <vertAlign val="subscript"/>
      <sz val="10"/>
      <name val=".VnArial"/>
      <family val="2"/>
    </font>
    <font>
      <sz val="12"/>
      <name val=".Vn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.VnArial"/>
      <family val="2"/>
    </font>
    <font>
      <u val="single"/>
      <sz val="10"/>
      <name val=".VnArial"/>
      <family val="2"/>
    </font>
    <font>
      <b/>
      <u val="single"/>
      <sz val="10"/>
      <name val=".VnArialH"/>
      <family val="2"/>
    </font>
    <font>
      <i/>
      <sz val="10"/>
      <name val=".VnArial"/>
      <family val="0"/>
    </font>
    <font>
      <b/>
      <sz val="11"/>
      <name val=".VnArial"/>
      <family val="2"/>
    </font>
    <font>
      <vertAlign val="superscript"/>
      <sz val="10"/>
      <name val=".VnArial"/>
      <family val="2"/>
    </font>
    <font>
      <sz val="10"/>
      <name val="Symbol"/>
      <family val="1"/>
    </font>
    <font>
      <sz val="8"/>
      <name val="Arial"/>
      <family val="2"/>
    </font>
    <font>
      <vertAlign val="subscript"/>
      <sz val="8"/>
      <name val="Arial"/>
      <family val="2"/>
    </font>
    <font>
      <sz val="10"/>
      <color indexed="8"/>
      <name val=".VnArial"/>
      <family val="2"/>
    </font>
    <font>
      <b/>
      <sz val="10"/>
      <name val=".VnArial"/>
      <family val="0"/>
    </font>
    <font>
      <sz val="9"/>
      <name val=".VnArial"/>
      <family val="2"/>
    </font>
    <font>
      <vertAlign val="subscript"/>
      <sz val="10"/>
      <color indexed="8"/>
      <name val=".VnArial"/>
      <family val="2"/>
    </font>
    <font>
      <b/>
      <sz val="10"/>
      <name val=".VnArialH"/>
      <family val="2"/>
    </font>
    <font>
      <b/>
      <sz val="10"/>
      <color indexed="12"/>
      <name val=".VnArial"/>
      <family val="2"/>
    </font>
    <font>
      <sz val="8"/>
      <name val=".VnArial"/>
      <family val="0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0"/>
      <name val="Symbol"/>
      <family val="0"/>
    </font>
    <font>
      <vertAlign val="subscript"/>
      <sz val="10"/>
      <name val="Arial"/>
      <family val="2"/>
    </font>
    <font>
      <b/>
      <sz val="10"/>
      <color indexed="10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name val="Arial"/>
      <family val="0"/>
    </font>
    <font>
      <b/>
      <i/>
      <sz val="10"/>
      <name val=".VnArial"/>
      <family val="0"/>
    </font>
    <font>
      <b/>
      <sz val="8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1" fontId="9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2" fontId="6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 quotePrefix="1">
      <alignment horizontal="left"/>
    </xf>
    <xf numFmtId="175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2" xfId="0" applyFont="1" applyBorder="1" applyAlignment="1">
      <alignment horizontal="centerContinuous"/>
    </xf>
    <xf numFmtId="0" fontId="21" fillId="0" borderId="3" xfId="0" applyFont="1" applyBorder="1" applyAlignment="1">
      <alignment horizontal="centerContinuous"/>
    </xf>
    <xf numFmtId="0" fontId="21" fillId="0" borderId="4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"/>
    </xf>
    <xf numFmtId="180" fontId="2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7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30" fillId="0" borderId="7" xfId="0" applyFont="1" applyBorder="1" applyAlignment="1">
      <alignment/>
    </xf>
    <xf numFmtId="0" fontId="30" fillId="0" borderId="8" xfId="0" applyFont="1" applyBorder="1" applyAlignment="1">
      <alignment/>
    </xf>
    <xf numFmtId="0" fontId="30" fillId="0" borderId="8" xfId="0" applyFont="1" applyBorder="1" applyAlignment="1">
      <alignment horizontal="center"/>
    </xf>
    <xf numFmtId="0" fontId="30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0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" fontId="28" fillId="0" borderId="16" xfId="0" applyNumberFormat="1" applyFont="1" applyBorder="1" applyAlignment="1" applyProtection="1">
      <alignment horizontal="center" vertical="center"/>
      <protection locked="0"/>
    </xf>
    <xf numFmtId="1" fontId="28" fillId="0" borderId="17" xfId="0" applyNumberFormat="1" applyFont="1" applyBorder="1" applyAlignment="1" applyProtection="1">
      <alignment horizontal="center" vertical="center"/>
      <protection locked="0"/>
    </xf>
    <xf numFmtId="179" fontId="31" fillId="0" borderId="8" xfId="0" applyNumberFormat="1" applyFont="1" applyBorder="1" applyAlignment="1">
      <alignment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quotePrefix="1">
      <alignment/>
    </xf>
    <xf numFmtId="0" fontId="0" fillId="0" borderId="0" xfId="0" applyAlignment="1">
      <alignment horizontal="right" vertical="center"/>
    </xf>
    <xf numFmtId="179" fontId="0" fillId="0" borderId="0" xfId="0" applyNumberFormat="1" applyAlignment="1" quotePrefix="1">
      <alignment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/>
    </xf>
    <xf numFmtId="0" fontId="20" fillId="0" borderId="6" xfId="0" applyFont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0" fontId="30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left"/>
    </xf>
    <xf numFmtId="0" fontId="21" fillId="0" borderId="21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2" xfId="0" applyBorder="1" applyAlignment="1">
      <alignment/>
    </xf>
    <xf numFmtId="0" fontId="6" fillId="0" borderId="18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11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24" fillId="0" borderId="0" xfId="0" applyFont="1" applyBorder="1" applyAlignment="1">
      <alignment horizontal="centerContinuous"/>
    </xf>
    <xf numFmtId="172" fontId="21" fillId="0" borderId="0" xfId="0" applyNumberFormat="1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186" fontId="11" fillId="0" borderId="0" xfId="0" applyNumberFormat="1" applyFont="1" applyBorder="1" applyAlignment="1">
      <alignment/>
    </xf>
    <xf numFmtId="179" fontId="29" fillId="0" borderId="0" xfId="0" applyNumberFormat="1" applyFont="1" applyAlignment="1" quotePrefix="1">
      <alignment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1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Alignment="1">
      <alignment/>
    </xf>
    <xf numFmtId="179" fontId="30" fillId="0" borderId="8" xfId="0" applyNumberFormat="1" applyFont="1" applyBorder="1" applyAlignment="1">
      <alignment/>
    </xf>
    <xf numFmtId="182" fontId="30" fillId="0" borderId="8" xfId="0" applyNumberFormat="1" applyFont="1" applyBorder="1" applyAlignment="1">
      <alignment horizontal="left"/>
    </xf>
    <xf numFmtId="182" fontId="21" fillId="0" borderId="8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0" fontId="22" fillId="0" borderId="1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169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180" fontId="38" fillId="0" borderId="0" xfId="0" applyNumberFormat="1" applyFont="1" applyAlignment="1" applyProtection="1">
      <alignment/>
      <protection locked="0"/>
    </xf>
    <xf numFmtId="196" fontId="29" fillId="0" borderId="0" xfId="0" applyNumberFormat="1" applyFont="1" applyAlignment="1" applyProtection="1">
      <alignment/>
      <protection/>
    </xf>
    <xf numFmtId="179" fontId="0" fillId="0" borderId="0" xfId="0" applyNumberFormat="1" applyAlignment="1" quotePrefix="1">
      <alignment horizontal="center"/>
    </xf>
    <xf numFmtId="169" fontId="29" fillId="0" borderId="0" xfId="19" applyNumberFormat="1" applyFont="1" applyAlignment="1" quotePrefix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200" fontId="0" fillId="0" borderId="0" xfId="0" applyNumberFormat="1" applyAlignment="1">
      <alignment/>
    </xf>
    <xf numFmtId="178" fontId="0" fillId="0" borderId="0" xfId="19" applyNumberFormat="1" applyAlignment="1">
      <alignment vertical="center"/>
    </xf>
    <xf numFmtId="167" fontId="0" fillId="0" borderId="0" xfId="15" applyAlignment="1" quotePrefix="1">
      <alignment/>
    </xf>
    <xf numFmtId="202" fontId="0" fillId="0" borderId="0" xfId="15" applyNumberFormat="1" applyAlignment="1" quotePrefix="1">
      <alignment/>
    </xf>
    <xf numFmtId="10" fontId="0" fillId="0" borderId="0" xfId="19" applyNumberFormat="1" applyAlignment="1">
      <alignment vertical="center"/>
    </xf>
    <xf numFmtId="206" fontId="0" fillId="0" borderId="0" xfId="0" applyNumberFormat="1" applyAlignment="1">
      <alignment/>
    </xf>
    <xf numFmtId="182" fontId="3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5</xdr:col>
      <xdr:colOff>561975</xdr:colOff>
      <xdr:row>18</xdr:row>
      <xdr:rowOff>0</xdr:rowOff>
    </xdr:to>
    <xdr:sp>
      <xdr:nvSpPr>
        <xdr:cNvPr id="1" name="Rectangle 316"/>
        <xdr:cNvSpPr>
          <a:spLocks/>
        </xdr:cNvSpPr>
      </xdr:nvSpPr>
      <xdr:spPr>
        <a:xfrm>
          <a:off x="19050" y="2409825"/>
          <a:ext cx="4133850" cy="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714375</xdr:colOff>
      <xdr:row>18</xdr:row>
      <xdr:rowOff>0</xdr:rowOff>
    </xdr:from>
    <xdr:to>
      <xdr:col>5</xdr:col>
      <xdr:colOff>171450</xdr:colOff>
      <xdr:row>18</xdr:row>
      <xdr:rowOff>0</xdr:rowOff>
    </xdr:to>
    <xdr:grpSp>
      <xdr:nvGrpSpPr>
        <xdr:cNvPr id="2" name="Group 320"/>
        <xdr:cNvGrpSpPr>
          <a:grpSpLocks/>
        </xdr:cNvGrpSpPr>
      </xdr:nvGrpSpPr>
      <xdr:grpSpPr>
        <a:xfrm>
          <a:off x="3371850" y="2409825"/>
          <a:ext cx="390525" cy="0"/>
          <a:chOff x="6260000" y="67540000"/>
          <a:chExt cx="720000" cy="720000"/>
        </a:xfrm>
        <a:solidFill>
          <a:srgbClr val="FFFFFF"/>
        </a:solidFill>
      </xdr:grpSpPr>
      <xdr:sp>
        <xdr:nvSpPr>
          <xdr:cNvPr id="3" name="Oval 321"/>
          <xdr:cNvSpPr>
            <a:spLocks/>
          </xdr:cNvSpPr>
        </xdr:nvSpPr>
        <xdr:spPr>
          <a:xfrm>
            <a:off x="6260000" y="67540000"/>
            <a:ext cx="720000" cy="72000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" name="Oval 322"/>
          <xdr:cNvSpPr>
            <a:spLocks/>
          </xdr:cNvSpPr>
        </xdr:nvSpPr>
        <xdr:spPr>
          <a:xfrm>
            <a:off x="6420020" y="67720000"/>
            <a:ext cx="360000" cy="3799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5" name="Drawing 323"/>
        <xdr:cNvSpPr>
          <a:spLocks/>
        </xdr:cNvSpPr>
      </xdr:nvSpPr>
      <xdr:spPr>
        <a:xfrm>
          <a:off x="200025" y="2409825"/>
          <a:ext cx="723900" cy="0"/>
        </a:xfrm>
        <a:custGeom>
          <a:pathLst>
            <a:path h="16384" w="16384">
              <a:moveTo>
                <a:pt x="2048" y="0"/>
              </a:moveTo>
              <a:lnTo>
                <a:pt x="0" y="7282"/>
              </a:ln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2048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257175</xdr:colOff>
      <xdr:row>18</xdr:row>
      <xdr:rowOff>0</xdr:rowOff>
    </xdr:to>
    <xdr:sp>
      <xdr:nvSpPr>
        <xdr:cNvPr id="6" name="Line 325"/>
        <xdr:cNvSpPr>
          <a:spLocks/>
        </xdr:cNvSpPr>
      </xdr:nvSpPr>
      <xdr:spPr>
        <a:xfrm flipV="1">
          <a:off x="857250" y="24098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428625</xdr:colOff>
      <xdr:row>18</xdr:row>
      <xdr:rowOff>0</xdr:rowOff>
    </xdr:to>
    <xdr:sp>
      <xdr:nvSpPr>
        <xdr:cNvPr id="7" name="Line 326"/>
        <xdr:cNvSpPr>
          <a:spLocks/>
        </xdr:cNvSpPr>
      </xdr:nvSpPr>
      <xdr:spPr>
        <a:xfrm flipV="1">
          <a:off x="1028700" y="24098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8" name="Line 327"/>
        <xdr:cNvSpPr>
          <a:spLocks/>
        </xdr:cNvSpPr>
      </xdr:nvSpPr>
      <xdr:spPr>
        <a:xfrm>
          <a:off x="200025" y="24098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0</xdr:col>
      <xdr:colOff>238125</xdr:colOff>
      <xdr:row>18</xdr:row>
      <xdr:rowOff>0</xdr:rowOff>
    </xdr:to>
    <xdr:sp>
      <xdr:nvSpPr>
        <xdr:cNvPr id="9" name="Rectangle 328"/>
        <xdr:cNvSpPr>
          <a:spLocks/>
        </xdr:cNvSpPr>
      </xdr:nvSpPr>
      <xdr:spPr>
        <a:xfrm>
          <a:off x="190500" y="2409825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10" name="Line 329"/>
        <xdr:cNvSpPr>
          <a:spLocks/>
        </xdr:cNvSpPr>
      </xdr:nvSpPr>
      <xdr:spPr>
        <a:xfrm>
          <a:off x="200025" y="2409825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11" name="Line 330"/>
        <xdr:cNvSpPr>
          <a:spLocks/>
        </xdr:cNvSpPr>
      </xdr:nvSpPr>
      <xdr:spPr>
        <a:xfrm flipH="1" flipV="1">
          <a:off x="7524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285750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12" name="Line 331"/>
        <xdr:cNvSpPr>
          <a:spLocks/>
        </xdr:cNvSpPr>
      </xdr:nvSpPr>
      <xdr:spPr>
        <a:xfrm flipH="1">
          <a:off x="285750" y="240982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180975</xdr:colOff>
      <xdr:row>18</xdr:row>
      <xdr:rowOff>0</xdr:rowOff>
    </xdr:from>
    <xdr:to>
      <xdr:col>1</xdr:col>
      <xdr:colOff>304800</xdr:colOff>
      <xdr:row>18</xdr:row>
      <xdr:rowOff>0</xdr:rowOff>
    </xdr:to>
    <xdr:sp>
      <xdr:nvSpPr>
        <xdr:cNvPr id="13" name="Rectangle 332"/>
        <xdr:cNvSpPr>
          <a:spLocks/>
        </xdr:cNvSpPr>
      </xdr:nvSpPr>
      <xdr:spPr>
        <a:xfrm>
          <a:off x="781050" y="2409825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0</xdr:rowOff>
    </xdr:from>
    <xdr:to>
      <xdr:col>1</xdr:col>
      <xdr:colOff>228600</xdr:colOff>
      <xdr:row>18</xdr:row>
      <xdr:rowOff>0</xdr:rowOff>
    </xdr:to>
    <xdr:sp>
      <xdr:nvSpPr>
        <xdr:cNvPr id="14" name="Rectangle 333"/>
        <xdr:cNvSpPr>
          <a:spLocks/>
        </xdr:cNvSpPr>
      </xdr:nvSpPr>
      <xdr:spPr>
        <a:xfrm>
          <a:off x="790575" y="2409825"/>
          <a:ext cx="28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85725</xdr:colOff>
      <xdr:row>18</xdr:row>
      <xdr:rowOff>0</xdr:rowOff>
    </xdr:to>
    <xdr:sp>
      <xdr:nvSpPr>
        <xdr:cNvPr id="15" name="Rectangle 334"/>
        <xdr:cNvSpPr>
          <a:spLocks/>
        </xdr:cNvSpPr>
      </xdr:nvSpPr>
      <xdr:spPr>
        <a:xfrm>
          <a:off x="609600" y="24098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16" name="Line 335"/>
        <xdr:cNvSpPr>
          <a:spLocks/>
        </xdr:cNvSpPr>
      </xdr:nvSpPr>
      <xdr:spPr>
        <a:xfrm>
          <a:off x="200025" y="24098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342900</xdr:colOff>
      <xdr:row>18</xdr:row>
      <xdr:rowOff>0</xdr:rowOff>
    </xdr:from>
    <xdr:to>
      <xdr:col>1</xdr:col>
      <xdr:colOff>342900</xdr:colOff>
      <xdr:row>18</xdr:row>
      <xdr:rowOff>0</xdr:rowOff>
    </xdr:to>
    <xdr:sp>
      <xdr:nvSpPr>
        <xdr:cNvPr id="17" name="Line 336"/>
        <xdr:cNvSpPr>
          <a:spLocks/>
        </xdr:cNvSpPr>
      </xdr:nvSpPr>
      <xdr:spPr>
        <a:xfrm flipH="1" flipV="1">
          <a:off x="942975" y="24098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0</xdr:rowOff>
    </xdr:from>
    <xdr:to>
      <xdr:col>1</xdr:col>
      <xdr:colOff>390525</xdr:colOff>
      <xdr:row>18</xdr:row>
      <xdr:rowOff>0</xdr:rowOff>
    </xdr:to>
    <xdr:sp>
      <xdr:nvSpPr>
        <xdr:cNvPr id="18" name="Rectangle 337"/>
        <xdr:cNvSpPr>
          <a:spLocks/>
        </xdr:cNvSpPr>
      </xdr:nvSpPr>
      <xdr:spPr>
        <a:xfrm>
          <a:off x="923925" y="2409825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314325</xdr:colOff>
      <xdr:row>18</xdr:row>
      <xdr:rowOff>0</xdr:rowOff>
    </xdr:from>
    <xdr:to>
      <xdr:col>1</xdr:col>
      <xdr:colOff>133350</xdr:colOff>
      <xdr:row>18</xdr:row>
      <xdr:rowOff>0</xdr:rowOff>
    </xdr:to>
    <xdr:grpSp>
      <xdr:nvGrpSpPr>
        <xdr:cNvPr id="19" name="Group 338"/>
        <xdr:cNvGrpSpPr>
          <a:grpSpLocks/>
        </xdr:cNvGrpSpPr>
      </xdr:nvGrpSpPr>
      <xdr:grpSpPr>
        <a:xfrm>
          <a:off x="314325" y="2409825"/>
          <a:ext cx="419100" cy="0"/>
          <a:chOff x="580000" y="67540000"/>
          <a:chExt cx="760000" cy="720000"/>
        </a:xfrm>
        <a:solidFill>
          <a:srgbClr val="FFFFFF"/>
        </a:solidFill>
      </xdr:grpSpPr>
      <xdr:sp>
        <xdr:nvSpPr>
          <xdr:cNvPr id="20" name="Oval 339"/>
          <xdr:cNvSpPr>
            <a:spLocks/>
          </xdr:cNvSpPr>
        </xdr:nvSpPr>
        <xdr:spPr>
          <a:xfrm>
            <a:off x="580000" y="67540000"/>
            <a:ext cx="760000" cy="72000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1" name="Oval 340"/>
          <xdr:cNvSpPr>
            <a:spLocks/>
          </xdr:cNvSpPr>
        </xdr:nvSpPr>
        <xdr:spPr>
          <a:xfrm>
            <a:off x="739980" y="67720000"/>
            <a:ext cx="380000" cy="3799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22" name="Line 343"/>
        <xdr:cNvSpPr>
          <a:spLocks/>
        </xdr:cNvSpPr>
      </xdr:nvSpPr>
      <xdr:spPr>
        <a:xfrm flipV="1">
          <a:off x="12954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171450</xdr:colOff>
      <xdr:row>18</xdr:row>
      <xdr:rowOff>0</xdr:rowOff>
    </xdr:from>
    <xdr:to>
      <xdr:col>5</xdr:col>
      <xdr:colOff>171450</xdr:colOff>
      <xdr:row>18</xdr:row>
      <xdr:rowOff>0</xdr:rowOff>
    </xdr:to>
    <xdr:sp>
      <xdr:nvSpPr>
        <xdr:cNvPr id="23" name="Line 344"/>
        <xdr:cNvSpPr>
          <a:spLocks/>
        </xdr:cNvSpPr>
      </xdr:nvSpPr>
      <xdr:spPr>
        <a:xfrm flipH="1" flipV="1">
          <a:off x="37623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0</xdr:rowOff>
    </xdr:from>
    <xdr:to>
      <xdr:col>2</xdr:col>
      <xdr:colOff>495300</xdr:colOff>
      <xdr:row>18</xdr:row>
      <xdr:rowOff>0</xdr:rowOff>
    </xdr:to>
    <xdr:grpSp>
      <xdr:nvGrpSpPr>
        <xdr:cNvPr id="24" name="Group 361"/>
        <xdr:cNvGrpSpPr>
          <a:grpSpLocks/>
        </xdr:cNvGrpSpPr>
      </xdr:nvGrpSpPr>
      <xdr:grpSpPr>
        <a:xfrm>
          <a:off x="1390650" y="2409825"/>
          <a:ext cx="390525" cy="0"/>
          <a:chOff x="2580000" y="67540000"/>
          <a:chExt cx="720000" cy="720000"/>
        </a:xfrm>
        <a:solidFill>
          <a:srgbClr val="FFFFFF"/>
        </a:solidFill>
      </xdr:grpSpPr>
      <xdr:sp>
        <xdr:nvSpPr>
          <xdr:cNvPr id="25" name="Oval 362"/>
          <xdr:cNvSpPr>
            <a:spLocks/>
          </xdr:cNvSpPr>
        </xdr:nvSpPr>
        <xdr:spPr>
          <a:xfrm>
            <a:off x="2580000" y="67540000"/>
            <a:ext cx="720000" cy="72000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6" name="Oval 363"/>
          <xdr:cNvSpPr>
            <a:spLocks/>
          </xdr:cNvSpPr>
        </xdr:nvSpPr>
        <xdr:spPr>
          <a:xfrm>
            <a:off x="2779980" y="67720000"/>
            <a:ext cx="360000" cy="3799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219075</xdr:colOff>
      <xdr:row>18</xdr:row>
      <xdr:rowOff>0</xdr:rowOff>
    </xdr:to>
    <xdr:sp>
      <xdr:nvSpPr>
        <xdr:cNvPr id="27" name="Text 364"/>
        <xdr:cNvSpPr txBox="1">
          <a:spLocks noChangeArrowheads="1"/>
        </xdr:cNvSpPr>
      </xdr:nvSpPr>
      <xdr:spPr>
        <a:xfrm>
          <a:off x="609600" y="24098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66675</xdr:colOff>
      <xdr:row>18</xdr:row>
      <xdr:rowOff>0</xdr:rowOff>
    </xdr:from>
    <xdr:to>
      <xdr:col>5</xdr:col>
      <xdr:colOff>257175</xdr:colOff>
      <xdr:row>18</xdr:row>
      <xdr:rowOff>0</xdr:rowOff>
    </xdr:to>
    <xdr:sp>
      <xdr:nvSpPr>
        <xdr:cNvPr id="28" name="Text 365"/>
        <xdr:cNvSpPr txBox="1">
          <a:spLocks noChangeArrowheads="1"/>
        </xdr:cNvSpPr>
      </xdr:nvSpPr>
      <xdr:spPr>
        <a:xfrm>
          <a:off x="3657600" y="24098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76200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29" name="Text 366"/>
        <xdr:cNvSpPr txBox="1">
          <a:spLocks noChangeArrowheads="1"/>
        </xdr:cNvSpPr>
      </xdr:nvSpPr>
      <xdr:spPr>
        <a:xfrm>
          <a:off x="676275" y="24098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V1=4300</a:t>
          </a:r>
        </a:p>
      </xdr:txBody>
    </xdr:sp>
    <xdr:clientData/>
  </xdr:twoCellAnchor>
  <xdr:twoCellAnchor>
    <xdr:from>
      <xdr:col>3</xdr:col>
      <xdr:colOff>76200</xdr:colOff>
      <xdr:row>18</xdr:row>
      <xdr:rowOff>0</xdr:rowOff>
    </xdr:from>
    <xdr:to>
      <xdr:col>4</xdr:col>
      <xdr:colOff>638175</xdr:colOff>
      <xdr:row>18</xdr:row>
      <xdr:rowOff>0</xdr:rowOff>
    </xdr:to>
    <xdr:sp>
      <xdr:nvSpPr>
        <xdr:cNvPr id="30" name="Text 367"/>
        <xdr:cNvSpPr txBox="1">
          <a:spLocks noChangeArrowheads="1"/>
        </xdr:cNvSpPr>
      </xdr:nvSpPr>
      <xdr:spPr>
        <a:xfrm>
          <a:off x="2047875" y="2409825"/>
          <a:ext cx="1247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V2=4300 to 9000</a:t>
          </a:r>
        </a:p>
      </xdr:txBody>
    </xdr:sp>
    <xdr:clientData/>
  </xdr:twoCellAnchor>
  <xdr:twoCellAnchor>
    <xdr:from>
      <xdr:col>0</xdr:col>
      <xdr:colOff>514350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31" name="Line 368"/>
        <xdr:cNvSpPr>
          <a:spLocks/>
        </xdr:cNvSpPr>
      </xdr:nvSpPr>
      <xdr:spPr>
        <a:xfrm>
          <a:off x="51435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409575</xdr:colOff>
      <xdr:row>18</xdr:row>
      <xdr:rowOff>0</xdr:rowOff>
    </xdr:from>
    <xdr:to>
      <xdr:col>2</xdr:col>
      <xdr:colOff>600075</xdr:colOff>
      <xdr:row>18</xdr:row>
      <xdr:rowOff>0</xdr:rowOff>
    </xdr:to>
    <xdr:sp>
      <xdr:nvSpPr>
        <xdr:cNvPr id="32" name="Text 372"/>
        <xdr:cNvSpPr txBox="1">
          <a:spLocks noChangeArrowheads="1"/>
        </xdr:cNvSpPr>
      </xdr:nvSpPr>
      <xdr:spPr>
        <a:xfrm>
          <a:off x="1695450" y="2409825"/>
          <a:ext cx="19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466725</xdr:colOff>
      <xdr:row>18</xdr:row>
      <xdr:rowOff>0</xdr:rowOff>
    </xdr:from>
    <xdr:to>
      <xdr:col>0</xdr:col>
      <xdr:colOff>552450</xdr:colOff>
      <xdr:row>18</xdr:row>
      <xdr:rowOff>0</xdr:rowOff>
    </xdr:to>
    <xdr:sp>
      <xdr:nvSpPr>
        <xdr:cNvPr id="33" name="Line 373"/>
        <xdr:cNvSpPr>
          <a:spLocks/>
        </xdr:cNvSpPr>
      </xdr:nvSpPr>
      <xdr:spPr>
        <a:xfrm flipV="1">
          <a:off x="466725" y="2409825"/>
          <a:ext cx="85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276225</xdr:colOff>
      <xdr:row>18</xdr:row>
      <xdr:rowOff>0</xdr:rowOff>
    </xdr:from>
    <xdr:to>
      <xdr:col>1</xdr:col>
      <xdr:colOff>85725</xdr:colOff>
      <xdr:row>18</xdr:row>
      <xdr:rowOff>0</xdr:rowOff>
    </xdr:to>
    <xdr:sp>
      <xdr:nvSpPr>
        <xdr:cNvPr id="34" name="Drawing 403"/>
        <xdr:cNvSpPr>
          <a:spLocks/>
        </xdr:cNvSpPr>
      </xdr:nvSpPr>
      <xdr:spPr>
        <a:xfrm>
          <a:off x="276225" y="2409825"/>
          <a:ext cx="409575" cy="0"/>
        </a:xfrm>
        <a:custGeom>
          <a:pathLst>
            <a:path h="16384" w="16384">
              <a:moveTo>
                <a:pt x="2185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218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390525</xdr:colOff>
      <xdr:row>18</xdr:row>
      <xdr:rowOff>0</xdr:rowOff>
    </xdr:from>
    <xdr:to>
      <xdr:col>0</xdr:col>
      <xdr:colOff>390525</xdr:colOff>
      <xdr:row>18</xdr:row>
      <xdr:rowOff>0</xdr:rowOff>
    </xdr:to>
    <xdr:sp>
      <xdr:nvSpPr>
        <xdr:cNvPr id="35" name="Line 404"/>
        <xdr:cNvSpPr>
          <a:spLocks/>
        </xdr:cNvSpPr>
      </xdr:nvSpPr>
      <xdr:spPr>
        <a:xfrm flipV="1">
          <a:off x="39052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6" name="Line 411"/>
        <xdr:cNvSpPr>
          <a:spLocks/>
        </xdr:cNvSpPr>
      </xdr:nvSpPr>
      <xdr:spPr>
        <a:xfrm flipH="1" flipV="1">
          <a:off x="4857750" y="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 fPrintsWithSheet="0"/>
  </xdr:twoCellAnchor>
  <xdr:twoCellAnchor>
    <xdr:from>
      <xdr:col>6</xdr:col>
      <xdr:colOff>485775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7" name="Line 412"/>
        <xdr:cNvSpPr>
          <a:spLocks/>
        </xdr:cNvSpPr>
      </xdr:nvSpPr>
      <xdr:spPr>
        <a:xfrm flipH="1">
          <a:off x="483870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 fPrintsWithSheet="0"/>
  </xdr:twoCellAnchor>
  <xdr:twoCellAnchor>
    <xdr:from>
      <xdr:col>6</xdr:col>
      <xdr:colOff>276225</xdr:colOff>
      <xdr:row>18</xdr:row>
      <xdr:rowOff>0</xdr:rowOff>
    </xdr:from>
    <xdr:to>
      <xdr:col>6</xdr:col>
      <xdr:colOff>523875</xdr:colOff>
      <xdr:row>18</xdr:row>
      <xdr:rowOff>0</xdr:rowOff>
    </xdr:to>
    <xdr:sp>
      <xdr:nvSpPr>
        <xdr:cNvPr id="38" name="Text 301"/>
        <xdr:cNvSpPr txBox="1">
          <a:spLocks noChangeArrowheads="1"/>
        </xdr:cNvSpPr>
      </xdr:nvSpPr>
      <xdr:spPr>
        <a:xfrm>
          <a:off x="4629150" y="24098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Yi</a:t>
          </a:r>
        </a:p>
      </xdr:txBody>
    </xdr:sp>
    <xdr:clientData/>
  </xdr:twoCellAnchor>
  <xdr:twoCellAnchor>
    <xdr:from>
      <xdr:col>7</xdr:col>
      <xdr:colOff>457200</xdr:colOff>
      <xdr:row>18</xdr:row>
      <xdr:rowOff>0</xdr:rowOff>
    </xdr:from>
    <xdr:to>
      <xdr:col>8</xdr:col>
      <xdr:colOff>180975</xdr:colOff>
      <xdr:row>18</xdr:row>
      <xdr:rowOff>0</xdr:rowOff>
    </xdr:to>
    <xdr:sp>
      <xdr:nvSpPr>
        <xdr:cNvPr id="39" name="Oval 289"/>
        <xdr:cNvSpPr>
          <a:spLocks/>
        </xdr:cNvSpPr>
      </xdr:nvSpPr>
      <xdr:spPr>
        <a:xfrm>
          <a:off x="5495925" y="2409825"/>
          <a:ext cx="409575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590550</xdr:colOff>
      <xdr:row>18</xdr:row>
      <xdr:rowOff>0</xdr:rowOff>
    </xdr:from>
    <xdr:to>
      <xdr:col>9</xdr:col>
      <xdr:colOff>266700</xdr:colOff>
      <xdr:row>18</xdr:row>
      <xdr:rowOff>0</xdr:rowOff>
    </xdr:to>
    <xdr:sp>
      <xdr:nvSpPr>
        <xdr:cNvPr id="40" name="Oval 290"/>
        <xdr:cNvSpPr>
          <a:spLocks/>
        </xdr:cNvSpPr>
      </xdr:nvSpPr>
      <xdr:spPr>
        <a:xfrm>
          <a:off x="6315075" y="2409825"/>
          <a:ext cx="390525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457200</xdr:colOff>
      <xdr:row>18</xdr:row>
      <xdr:rowOff>0</xdr:rowOff>
    </xdr:from>
    <xdr:to>
      <xdr:col>8</xdr:col>
      <xdr:colOff>180975</xdr:colOff>
      <xdr:row>18</xdr:row>
      <xdr:rowOff>0</xdr:rowOff>
    </xdr:to>
    <xdr:sp>
      <xdr:nvSpPr>
        <xdr:cNvPr id="41" name="Oval 291"/>
        <xdr:cNvSpPr>
          <a:spLocks/>
        </xdr:cNvSpPr>
      </xdr:nvSpPr>
      <xdr:spPr>
        <a:xfrm>
          <a:off x="5495925" y="2409825"/>
          <a:ext cx="409575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590550</xdr:colOff>
      <xdr:row>18</xdr:row>
      <xdr:rowOff>0</xdr:rowOff>
    </xdr:from>
    <xdr:to>
      <xdr:col>9</xdr:col>
      <xdr:colOff>266700</xdr:colOff>
      <xdr:row>18</xdr:row>
      <xdr:rowOff>0</xdr:rowOff>
    </xdr:to>
    <xdr:sp>
      <xdr:nvSpPr>
        <xdr:cNvPr id="42" name="Oval 292"/>
        <xdr:cNvSpPr>
          <a:spLocks/>
        </xdr:cNvSpPr>
      </xdr:nvSpPr>
      <xdr:spPr>
        <a:xfrm>
          <a:off x="6315075" y="2409825"/>
          <a:ext cx="390525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457200</xdr:colOff>
      <xdr:row>18</xdr:row>
      <xdr:rowOff>0</xdr:rowOff>
    </xdr:from>
    <xdr:to>
      <xdr:col>8</xdr:col>
      <xdr:colOff>180975</xdr:colOff>
      <xdr:row>18</xdr:row>
      <xdr:rowOff>0</xdr:rowOff>
    </xdr:to>
    <xdr:sp>
      <xdr:nvSpPr>
        <xdr:cNvPr id="43" name="Oval 293"/>
        <xdr:cNvSpPr>
          <a:spLocks/>
        </xdr:cNvSpPr>
      </xdr:nvSpPr>
      <xdr:spPr>
        <a:xfrm>
          <a:off x="5495925" y="2409825"/>
          <a:ext cx="409575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590550</xdr:colOff>
      <xdr:row>18</xdr:row>
      <xdr:rowOff>0</xdr:rowOff>
    </xdr:from>
    <xdr:to>
      <xdr:col>9</xdr:col>
      <xdr:colOff>266700</xdr:colOff>
      <xdr:row>18</xdr:row>
      <xdr:rowOff>0</xdr:rowOff>
    </xdr:to>
    <xdr:sp>
      <xdr:nvSpPr>
        <xdr:cNvPr id="44" name="Oval 294"/>
        <xdr:cNvSpPr>
          <a:spLocks/>
        </xdr:cNvSpPr>
      </xdr:nvSpPr>
      <xdr:spPr>
        <a:xfrm>
          <a:off x="6315075" y="2409825"/>
          <a:ext cx="390525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666750</xdr:colOff>
      <xdr:row>18</xdr:row>
      <xdr:rowOff>0</xdr:rowOff>
    </xdr:from>
    <xdr:to>
      <xdr:col>7</xdr:col>
      <xdr:colOff>666750</xdr:colOff>
      <xdr:row>18</xdr:row>
      <xdr:rowOff>0</xdr:rowOff>
    </xdr:to>
    <xdr:sp>
      <xdr:nvSpPr>
        <xdr:cNvPr id="45" name="Line 295"/>
        <xdr:cNvSpPr>
          <a:spLocks/>
        </xdr:cNvSpPr>
      </xdr:nvSpPr>
      <xdr:spPr>
        <a:xfrm>
          <a:off x="57054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571500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46" name="Line 296"/>
        <xdr:cNvSpPr>
          <a:spLocks/>
        </xdr:cNvSpPr>
      </xdr:nvSpPr>
      <xdr:spPr>
        <a:xfrm>
          <a:off x="5610225" y="2409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10</xdr:col>
      <xdr:colOff>76200</xdr:colOff>
      <xdr:row>18</xdr:row>
      <xdr:rowOff>0</xdr:rowOff>
    </xdr:from>
    <xdr:to>
      <xdr:col>10</xdr:col>
      <xdr:colOff>323850</xdr:colOff>
      <xdr:row>18</xdr:row>
      <xdr:rowOff>0</xdr:rowOff>
    </xdr:to>
    <xdr:sp>
      <xdr:nvSpPr>
        <xdr:cNvPr id="47" name="Text 299"/>
        <xdr:cNvSpPr txBox="1">
          <a:spLocks noChangeArrowheads="1"/>
        </xdr:cNvSpPr>
      </xdr:nvSpPr>
      <xdr:spPr>
        <a:xfrm>
          <a:off x="7200900" y="24098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X</a:t>
          </a:r>
        </a:p>
      </xdr:txBody>
    </xdr:sp>
    <xdr:clientData/>
  </xdr:twoCellAnchor>
  <xdr:twoCellAnchor>
    <xdr:from>
      <xdr:col>8</xdr:col>
      <xdr:colOff>504825</xdr:colOff>
      <xdr:row>18</xdr:row>
      <xdr:rowOff>0</xdr:rowOff>
    </xdr:from>
    <xdr:to>
      <xdr:col>9</xdr:col>
      <xdr:colOff>57150</xdr:colOff>
      <xdr:row>18</xdr:row>
      <xdr:rowOff>0</xdr:rowOff>
    </xdr:to>
    <xdr:sp>
      <xdr:nvSpPr>
        <xdr:cNvPr id="48" name="Text 300"/>
        <xdr:cNvSpPr txBox="1">
          <a:spLocks noChangeArrowheads="1"/>
        </xdr:cNvSpPr>
      </xdr:nvSpPr>
      <xdr:spPr>
        <a:xfrm>
          <a:off x="6229350" y="24098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Y</a:t>
          </a:r>
        </a:p>
      </xdr:txBody>
    </xdr:sp>
    <xdr:clientData/>
  </xdr:twoCellAnchor>
  <xdr:twoCellAnchor>
    <xdr:from>
      <xdr:col>7</xdr:col>
      <xdr:colOff>666750</xdr:colOff>
      <xdr:row>18</xdr:row>
      <xdr:rowOff>0</xdr:rowOff>
    </xdr:from>
    <xdr:to>
      <xdr:col>7</xdr:col>
      <xdr:colOff>666750</xdr:colOff>
      <xdr:row>18</xdr:row>
      <xdr:rowOff>0</xdr:rowOff>
    </xdr:to>
    <xdr:sp>
      <xdr:nvSpPr>
        <xdr:cNvPr id="49" name="Line 302"/>
        <xdr:cNvSpPr>
          <a:spLocks/>
        </xdr:cNvSpPr>
      </xdr:nvSpPr>
      <xdr:spPr>
        <a:xfrm>
          <a:off x="57054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0</xdr:rowOff>
    </xdr:from>
    <xdr:to>
      <xdr:col>8</xdr:col>
      <xdr:colOff>333375</xdr:colOff>
      <xdr:row>18</xdr:row>
      <xdr:rowOff>0</xdr:rowOff>
    </xdr:to>
    <xdr:sp>
      <xdr:nvSpPr>
        <xdr:cNvPr id="50" name="Text 304"/>
        <xdr:cNvSpPr txBox="1">
          <a:spLocks noChangeArrowheads="1"/>
        </xdr:cNvSpPr>
      </xdr:nvSpPr>
      <xdr:spPr>
        <a:xfrm>
          <a:off x="5791200" y="24098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Xi</a:t>
          </a:r>
        </a:p>
      </xdr:txBody>
    </xdr:sp>
    <xdr:clientData/>
  </xdr:twoCellAnchor>
  <xdr:twoCellAnchor>
    <xdr:from>
      <xdr:col>2</xdr:col>
      <xdr:colOff>190500</xdr:colOff>
      <xdr:row>18</xdr:row>
      <xdr:rowOff>0</xdr:rowOff>
    </xdr:from>
    <xdr:to>
      <xdr:col>2</xdr:col>
      <xdr:colOff>190500</xdr:colOff>
      <xdr:row>18</xdr:row>
      <xdr:rowOff>0</xdr:rowOff>
    </xdr:to>
    <xdr:sp>
      <xdr:nvSpPr>
        <xdr:cNvPr id="51" name="Line 274"/>
        <xdr:cNvSpPr>
          <a:spLocks/>
        </xdr:cNvSpPr>
      </xdr:nvSpPr>
      <xdr:spPr>
        <a:xfrm flipV="1">
          <a:off x="14763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0</xdr:rowOff>
    </xdr:from>
    <xdr:to>
      <xdr:col>5</xdr:col>
      <xdr:colOff>123825</xdr:colOff>
      <xdr:row>18</xdr:row>
      <xdr:rowOff>0</xdr:rowOff>
    </xdr:to>
    <xdr:sp>
      <xdr:nvSpPr>
        <xdr:cNvPr id="52" name="Line 275"/>
        <xdr:cNvSpPr>
          <a:spLocks/>
        </xdr:cNvSpPr>
      </xdr:nvSpPr>
      <xdr:spPr>
        <a:xfrm flipV="1">
          <a:off x="371475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4</xdr:col>
      <xdr:colOff>257175</xdr:colOff>
      <xdr:row>18</xdr:row>
      <xdr:rowOff>0</xdr:rowOff>
    </xdr:to>
    <xdr:sp>
      <xdr:nvSpPr>
        <xdr:cNvPr id="53" name="Text 276"/>
        <xdr:cNvSpPr txBox="1">
          <a:spLocks noChangeArrowheads="1"/>
        </xdr:cNvSpPr>
      </xdr:nvSpPr>
      <xdr:spPr>
        <a:xfrm>
          <a:off x="2343150" y="2409825"/>
          <a:ext cx="5715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a2</a:t>
          </a:r>
        </a:p>
      </xdr:txBody>
    </xdr:sp>
    <xdr:clientData/>
  </xdr:twoCellAnchor>
  <xdr:twoCellAnchor>
    <xdr:from>
      <xdr:col>3</xdr:col>
      <xdr:colOff>485775</xdr:colOff>
      <xdr:row>18</xdr:row>
      <xdr:rowOff>0</xdr:rowOff>
    </xdr:from>
    <xdr:to>
      <xdr:col>4</xdr:col>
      <xdr:colOff>47625</xdr:colOff>
      <xdr:row>18</xdr:row>
      <xdr:rowOff>0</xdr:rowOff>
    </xdr:to>
    <xdr:sp>
      <xdr:nvSpPr>
        <xdr:cNvPr id="54" name="Text 307"/>
        <xdr:cNvSpPr txBox="1">
          <a:spLocks noChangeArrowheads="1"/>
        </xdr:cNvSpPr>
      </xdr:nvSpPr>
      <xdr:spPr>
        <a:xfrm>
          <a:off x="2457450" y="24098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X</a:t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161925</xdr:colOff>
      <xdr:row>18</xdr:row>
      <xdr:rowOff>0</xdr:rowOff>
    </xdr:to>
    <xdr:sp>
      <xdr:nvSpPr>
        <xdr:cNvPr id="55" name="Text 308"/>
        <xdr:cNvSpPr txBox="1">
          <a:spLocks noChangeArrowheads="1"/>
        </xdr:cNvSpPr>
      </xdr:nvSpPr>
      <xdr:spPr>
        <a:xfrm>
          <a:off x="4257675" y="24098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Y</a:t>
          </a:r>
        </a:p>
      </xdr:txBody>
    </xdr:sp>
    <xdr:clientData/>
  </xdr:twoCellAnchor>
  <xdr:twoCellAnchor>
    <xdr:from>
      <xdr:col>7</xdr:col>
      <xdr:colOff>666750</xdr:colOff>
      <xdr:row>18</xdr:row>
      <xdr:rowOff>0</xdr:rowOff>
    </xdr:from>
    <xdr:to>
      <xdr:col>7</xdr:col>
      <xdr:colOff>666750</xdr:colOff>
      <xdr:row>18</xdr:row>
      <xdr:rowOff>0</xdr:rowOff>
    </xdr:to>
    <xdr:sp>
      <xdr:nvSpPr>
        <xdr:cNvPr id="56" name="Line 604"/>
        <xdr:cNvSpPr>
          <a:spLocks/>
        </xdr:cNvSpPr>
      </xdr:nvSpPr>
      <xdr:spPr>
        <a:xfrm>
          <a:off x="57054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571500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7" name="Line 605"/>
        <xdr:cNvSpPr>
          <a:spLocks/>
        </xdr:cNvSpPr>
      </xdr:nvSpPr>
      <xdr:spPr>
        <a:xfrm>
          <a:off x="5610225" y="2409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666750</xdr:colOff>
      <xdr:row>18</xdr:row>
      <xdr:rowOff>0</xdr:rowOff>
    </xdr:from>
    <xdr:to>
      <xdr:col>7</xdr:col>
      <xdr:colOff>666750</xdr:colOff>
      <xdr:row>18</xdr:row>
      <xdr:rowOff>0</xdr:rowOff>
    </xdr:to>
    <xdr:sp>
      <xdr:nvSpPr>
        <xdr:cNvPr id="58" name="Line 606"/>
        <xdr:cNvSpPr>
          <a:spLocks/>
        </xdr:cNvSpPr>
      </xdr:nvSpPr>
      <xdr:spPr>
        <a:xfrm>
          <a:off x="57054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571500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9" name="Line 607"/>
        <xdr:cNvSpPr>
          <a:spLocks/>
        </xdr:cNvSpPr>
      </xdr:nvSpPr>
      <xdr:spPr>
        <a:xfrm>
          <a:off x="5610225" y="2409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0</xdr:rowOff>
    </xdr:from>
    <xdr:to>
      <xdr:col>9</xdr:col>
      <xdr:colOff>76200</xdr:colOff>
      <xdr:row>18</xdr:row>
      <xdr:rowOff>0</xdr:rowOff>
    </xdr:to>
    <xdr:sp>
      <xdr:nvSpPr>
        <xdr:cNvPr id="60" name="Line 608"/>
        <xdr:cNvSpPr>
          <a:spLocks/>
        </xdr:cNvSpPr>
      </xdr:nvSpPr>
      <xdr:spPr>
        <a:xfrm>
          <a:off x="65151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695325</xdr:colOff>
      <xdr:row>18</xdr:row>
      <xdr:rowOff>0</xdr:rowOff>
    </xdr:from>
    <xdr:to>
      <xdr:col>9</xdr:col>
      <xdr:colOff>171450</xdr:colOff>
      <xdr:row>18</xdr:row>
      <xdr:rowOff>0</xdr:rowOff>
    </xdr:to>
    <xdr:sp>
      <xdr:nvSpPr>
        <xdr:cNvPr id="61" name="Line 609"/>
        <xdr:cNvSpPr>
          <a:spLocks/>
        </xdr:cNvSpPr>
      </xdr:nvSpPr>
      <xdr:spPr>
        <a:xfrm>
          <a:off x="6419850" y="2409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0</xdr:rowOff>
    </xdr:from>
    <xdr:to>
      <xdr:col>9</xdr:col>
      <xdr:colOff>76200</xdr:colOff>
      <xdr:row>18</xdr:row>
      <xdr:rowOff>0</xdr:rowOff>
    </xdr:to>
    <xdr:sp>
      <xdr:nvSpPr>
        <xdr:cNvPr id="62" name="Line 610"/>
        <xdr:cNvSpPr>
          <a:spLocks/>
        </xdr:cNvSpPr>
      </xdr:nvSpPr>
      <xdr:spPr>
        <a:xfrm>
          <a:off x="65151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695325</xdr:colOff>
      <xdr:row>18</xdr:row>
      <xdr:rowOff>0</xdr:rowOff>
    </xdr:from>
    <xdr:to>
      <xdr:col>9</xdr:col>
      <xdr:colOff>171450</xdr:colOff>
      <xdr:row>18</xdr:row>
      <xdr:rowOff>0</xdr:rowOff>
    </xdr:to>
    <xdr:sp>
      <xdr:nvSpPr>
        <xdr:cNvPr id="63" name="Line 611"/>
        <xdr:cNvSpPr>
          <a:spLocks/>
        </xdr:cNvSpPr>
      </xdr:nvSpPr>
      <xdr:spPr>
        <a:xfrm>
          <a:off x="6419850" y="2409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0</xdr:rowOff>
    </xdr:from>
    <xdr:to>
      <xdr:col>9</xdr:col>
      <xdr:colOff>76200</xdr:colOff>
      <xdr:row>18</xdr:row>
      <xdr:rowOff>0</xdr:rowOff>
    </xdr:to>
    <xdr:sp>
      <xdr:nvSpPr>
        <xdr:cNvPr id="64" name="Line 612"/>
        <xdr:cNvSpPr>
          <a:spLocks/>
        </xdr:cNvSpPr>
      </xdr:nvSpPr>
      <xdr:spPr>
        <a:xfrm>
          <a:off x="65151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695325</xdr:colOff>
      <xdr:row>18</xdr:row>
      <xdr:rowOff>0</xdr:rowOff>
    </xdr:from>
    <xdr:to>
      <xdr:col>9</xdr:col>
      <xdr:colOff>171450</xdr:colOff>
      <xdr:row>18</xdr:row>
      <xdr:rowOff>0</xdr:rowOff>
    </xdr:to>
    <xdr:sp>
      <xdr:nvSpPr>
        <xdr:cNvPr id="65" name="Line 613"/>
        <xdr:cNvSpPr>
          <a:spLocks/>
        </xdr:cNvSpPr>
      </xdr:nvSpPr>
      <xdr:spPr>
        <a:xfrm>
          <a:off x="6419850" y="2409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0</xdr:rowOff>
    </xdr:from>
    <xdr:to>
      <xdr:col>3</xdr:col>
      <xdr:colOff>104775</xdr:colOff>
      <xdr:row>18</xdr:row>
      <xdr:rowOff>0</xdr:rowOff>
    </xdr:to>
    <xdr:sp>
      <xdr:nvSpPr>
        <xdr:cNvPr id="66" name="Text 310"/>
        <xdr:cNvSpPr txBox="1">
          <a:spLocks noChangeArrowheads="1"/>
        </xdr:cNvSpPr>
      </xdr:nvSpPr>
      <xdr:spPr>
        <a:xfrm>
          <a:off x="1485900" y="2409825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Hcal=</a:t>
          </a:r>
        </a:p>
      </xdr:txBody>
    </xdr:sp>
    <xdr:clientData/>
  </xdr:twoCellAnchor>
  <xdr:twoCellAnchor>
    <xdr:from>
      <xdr:col>8</xdr:col>
      <xdr:colOff>552450</xdr:colOff>
      <xdr:row>18</xdr:row>
      <xdr:rowOff>0</xdr:rowOff>
    </xdr:from>
    <xdr:to>
      <xdr:col>9</xdr:col>
      <xdr:colOff>619125</xdr:colOff>
      <xdr:row>18</xdr:row>
      <xdr:rowOff>0</xdr:rowOff>
    </xdr:to>
    <xdr:sp>
      <xdr:nvSpPr>
        <xdr:cNvPr id="67" name="Line 254"/>
        <xdr:cNvSpPr>
          <a:spLocks/>
        </xdr:cNvSpPr>
      </xdr:nvSpPr>
      <xdr:spPr>
        <a:xfrm>
          <a:off x="6276975" y="24098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0</xdr:rowOff>
    </xdr:from>
    <xdr:to>
      <xdr:col>8</xdr:col>
      <xdr:colOff>238125</xdr:colOff>
      <xdr:row>18</xdr:row>
      <xdr:rowOff>0</xdr:rowOff>
    </xdr:to>
    <xdr:sp>
      <xdr:nvSpPr>
        <xdr:cNvPr id="68" name="Text 237"/>
        <xdr:cNvSpPr txBox="1">
          <a:spLocks noChangeArrowheads="1"/>
        </xdr:cNvSpPr>
      </xdr:nvSpPr>
      <xdr:spPr>
        <a:xfrm>
          <a:off x="5572125" y="24098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b3</a:t>
          </a:r>
        </a:p>
      </xdr:txBody>
    </xdr:sp>
    <xdr:clientData/>
  </xdr:twoCellAnchor>
  <xdr:twoCellAnchor>
    <xdr:from>
      <xdr:col>8</xdr:col>
      <xdr:colOff>142875</xdr:colOff>
      <xdr:row>18</xdr:row>
      <xdr:rowOff>0</xdr:rowOff>
    </xdr:from>
    <xdr:to>
      <xdr:col>8</xdr:col>
      <xdr:colOff>142875</xdr:colOff>
      <xdr:row>18</xdr:row>
      <xdr:rowOff>0</xdr:rowOff>
    </xdr:to>
    <xdr:sp>
      <xdr:nvSpPr>
        <xdr:cNvPr id="69" name="Line 223"/>
        <xdr:cNvSpPr>
          <a:spLocks/>
        </xdr:cNvSpPr>
      </xdr:nvSpPr>
      <xdr:spPr>
        <a:xfrm>
          <a:off x="5867400" y="2409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381000</xdr:colOff>
      <xdr:row>18</xdr:row>
      <xdr:rowOff>0</xdr:rowOff>
    </xdr:from>
    <xdr:to>
      <xdr:col>9</xdr:col>
      <xdr:colOff>28575</xdr:colOff>
      <xdr:row>18</xdr:row>
      <xdr:rowOff>0</xdr:rowOff>
    </xdr:to>
    <xdr:sp>
      <xdr:nvSpPr>
        <xdr:cNvPr id="70" name="Rectangle 226"/>
        <xdr:cNvSpPr>
          <a:spLocks/>
        </xdr:cNvSpPr>
      </xdr:nvSpPr>
      <xdr:spPr>
        <a:xfrm>
          <a:off x="6105525" y="2409825"/>
          <a:ext cx="361950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0</xdr:rowOff>
    </xdr:from>
    <xdr:to>
      <xdr:col>7</xdr:col>
      <xdr:colOff>590550</xdr:colOff>
      <xdr:row>18</xdr:row>
      <xdr:rowOff>0</xdr:rowOff>
    </xdr:to>
    <xdr:sp>
      <xdr:nvSpPr>
        <xdr:cNvPr id="71" name="Rectangle 227"/>
        <xdr:cNvSpPr>
          <a:spLocks/>
        </xdr:cNvSpPr>
      </xdr:nvSpPr>
      <xdr:spPr>
        <a:xfrm>
          <a:off x="5257800" y="2409825"/>
          <a:ext cx="37147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8</xdr:col>
      <xdr:colOff>533400</xdr:colOff>
      <xdr:row>18</xdr:row>
      <xdr:rowOff>0</xdr:rowOff>
    </xdr:to>
    <xdr:sp>
      <xdr:nvSpPr>
        <xdr:cNvPr id="72" name="Line 229"/>
        <xdr:cNvSpPr>
          <a:spLocks/>
        </xdr:cNvSpPr>
      </xdr:nvSpPr>
      <xdr:spPr>
        <a:xfrm>
          <a:off x="625792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409575</xdr:colOff>
      <xdr:row>18</xdr:row>
      <xdr:rowOff>0</xdr:rowOff>
    </xdr:from>
    <xdr:to>
      <xdr:col>7</xdr:col>
      <xdr:colOff>409575</xdr:colOff>
      <xdr:row>18</xdr:row>
      <xdr:rowOff>0</xdr:rowOff>
    </xdr:to>
    <xdr:sp>
      <xdr:nvSpPr>
        <xdr:cNvPr id="73" name="Line 230"/>
        <xdr:cNvSpPr>
          <a:spLocks/>
        </xdr:cNvSpPr>
      </xdr:nvSpPr>
      <xdr:spPr>
        <a:xfrm>
          <a:off x="54483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495300</xdr:colOff>
      <xdr:row>18</xdr:row>
      <xdr:rowOff>0</xdr:rowOff>
    </xdr:from>
    <xdr:to>
      <xdr:col>8</xdr:col>
      <xdr:colOff>66675</xdr:colOff>
      <xdr:row>18</xdr:row>
      <xdr:rowOff>0</xdr:rowOff>
    </xdr:to>
    <xdr:sp>
      <xdr:nvSpPr>
        <xdr:cNvPr id="74" name="Rectangle 234"/>
        <xdr:cNvSpPr>
          <a:spLocks/>
        </xdr:cNvSpPr>
      </xdr:nvSpPr>
      <xdr:spPr>
        <a:xfrm>
          <a:off x="5534025" y="24098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619125</xdr:colOff>
      <xdr:row>18</xdr:row>
      <xdr:rowOff>0</xdr:rowOff>
    </xdr:from>
    <xdr:to>
      <xdr:col>7</xdr:col>
      <xdr:colOff>619125</xdr:colOff>
      <xdr:row>18</xdr:row>
      <xdr:rowOff>0</xdr:rowOff>
    </xdr:to>
    <xdr:sp>
      <xdr:nvSpPr>
        <xdr:cNvPr id="75" name="Line 238"/>
        <xdr:cNvSpPr>
          <a:spLocks/>
        </xdr:cNvSpPr>
      </xdr:nvSpPr>
      <xdr:spPr>
        <a:xfrm>
          <a:off x="5657850" y="2409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333375</xdr:colOff>
      <xdr:row>18</xdr:row>
      <xdr:rowOff>0</xdr:rowOff>
    </xdr:from>
    <xdr:to>
      <xdr:col>8</xdr:col>
      <xdr:colOff>333375</xdr:colOff>
      <xdr:row>18</xdr:row>
      <xdr:rowOff>0</xdr:rowOff>
    </xdr:to>
    <xdr:sp>
      <xdr:nvSpPr>
        <xdr:cNvPr id="76" name="Line 240"/>
        <xdr:cNvSpPr>
          <a:spLocks/>
        </xdr:cNvSpPr>
      </xdr:nvSpPr>
      <xdr:spPr>
        <a:xfrm>
          <a:off x="6057900" y="2409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9</xdr:col>
      <xdr:colOff>628650</xdr:colOff>
      <xdr:row>18</xdr:row>
      <xdr:rowOff>0</xdr:rowOff>
    </xdr:to>
    <xdr:sp>
      <xdr:nvSpPr>
        <xdr:cNvPr id="77" name="Line 250"/>
        <xdr:cNvSpPr>
          <a:spLocks/>
        </xdr:cNvSpPr>
      </xdr:nvSpPr>
      <xdr:spPr>
        <a:xfrm>
          <a:off x="6286500" y="24098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9</xdr:col>
      <xdr:colOff>285750</xdr:colOff>
      <xdr:row>18</xdr:row>
      <xdr:rowOff>0</xdr:rowOff>
    </xdr:to>
    <xdr:sp>
      <xdr:nvSpPr>
        <xdr:cNvPr id="78" name="Line 251"/>
        <xdr:cNvSpPr>
          <a:spLocks/>
        </xdr:cNvSpPr>
      </xdr:nvSpPr>
      <xdr:spPr>
        <a:xfrm>
          <a:off x="6286500" y="240982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552450</xdr:colOff>
      <xdr:row>18</xdr:row>
      <xdr:rowOff>0</xdr:rowOff>
    </xdr:from>
    <xdr:to>
      <xdr:col>9</xdr:col>
      <xdr:colOff>619125</xdr:colOff>
      <xdr:row>18</xdr:row>
      <xdr:rowOff>0</xdr:rowOff>
    </xdr:to>
    <xdr:sp>
      <xdr:nvSpPr>
        <xdr:cNvPr id="79" name="Line 252"/>
        <xdr:cNvSpPr>
          <a:spLocks/>
        </xdr:cNvSpPr>
      </xdr:nvSpPr>
      <xdr:spPr>
        <a:xfrm>
          <a:off x="6276975" y="24098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552450</xdr:colOff>
      <xdr:row>18</xdr:row>
      <xdr:rowOff>0</xdr:rowOff>
    </xdr:from>
    <xdr:to>
      <xdr:col>9</xdr:col>
      <xdr:colOff>619125</xdr:colOff>
      <xdr:row>18</xdr:row>
      <xdr:rowOff>0</xdr:rowOff>
    </xdr:to>
    <xdr:sp>
      <xdr:nvSpPr>
        <xdr:cNvPr id="80" name="Line 253"/>
        <xdr:cNvSpPr>
          <a:spLocks/>
        </xdr:cNvSpPr>
      </xdr:nvSpPr>
      <xdr:spPr>
        <a:xfrm>
          <a:off x="6276975" y="24098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504825</xdr:colOff>
      <xdr:row>18</xdr:row>
      <xdr:rowOff>0</xdr:rowOff>
    </xdr:from>
    <xdr:to>
      <xdr:col>10</xdr:col>
      <xdr:colOff>228600</xdr:colOff>
      <xdr:row>18</xdr:row>
      <xdr:rowOff>0</xdr:rowOff>
    </xdr:to>
    <xdr:sp>
      <xdr:nvSpPr>
        <xdr:cNvPr id="81" name="Text 258"/>
        <xdr:cNvSpPr txBox="1">
          <a:spLocks noChangeArrowheads="1"/>
        </xdr:cNvSpPr>
      </xdr:nvSpPr>
      <xdr:spPr>
        <a:xfrm>
          <a:off x="6943725" y="24098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h1=</a:t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390525</xdr:colOff>
      <xdr:row>18</xdr:row>
      <xdr:rowOff>0</xdr:rowOff>
    </xdr:to>
    <xdr:sp>
      <xdr:nvSpPr>
        <xdr:cNvPr id="82" name="Text 219"/>
        <xdr:cNvSpPr txBox="1">
          <a:spLocks noChangeArrowheads="1"/>
        </xdr:cNvSpPr>
      </xdr:nvSpPr>
      <xdr:spPr>
        <a:xfrm>
          <a:off x="1981200" y="24098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a5 =</a:t>
          </a:r>
        </a:p>
      </xdr:txBody>
    </xdr:sp>
    <xdr:clientData/>
  </xdr:twoCellAnchor>
  <xdr:twoCellAnchor>
    <xdr:from>
      <xdr:col>4</xdr:col>
      <xdr:colOff>828675</xdr:colOff>
      <xdr:row>18</xdr:row>
      <xdr:rowOff>0</xdr:rowOff>
    </xdr:from>
    <xdr:to>
      <xdr:col>5</xdr:col>
      <xdr:colOff>247650</xdr:colOff>
      <xdr:row>18</xdr:row>
      <xdr:rowOff>0</xdr:rowOff>
    </xdr:to>
    <xdr:sp>
      <xdr:nvSpPr>
        <xdr:cNvPr id="83" name="Text 214"/>
        <xdr:cNvSpPr txBox="1">
          <a:spLocks noChangeArrowheads="1"/>
        </xdr:cNvSpPr>
      </xdr:nvSpPr>
      <xdr:spPr>
        <a:xfrm>
          <a:off x="3486150" y="24098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a4</a:t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438150</xdr:colOff>
      <xdr:row>18</xdr:row>
      <xdr:rowOff>0</xdr:rowOff>
    </xdr:to>
    <xdr:sp>
      <xdr:nvSpPr>
        <xdr:cNvPr id="84" name="Drawing 164"/>
        <xdr:cNvSpPr>
          <a:spLocks/>
        </xdr:cNvSpPr>
      </xdr:nvSpPr>
      <xdr:spPr>
        <a:xfrm>
          <a:off x="2409825" y="240982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485775</xdr:colOff>
      <xdr:row>18</xdr:row>
      <xdr:rowOff>0</xdr:rowOff>
    </xdr:from>
    <xdr:to>
      <xdr:col>5</xdr:col>
      <xdr:colOff>485775</xdr:colOff>
      <xdr:row>18</xdr:row>
      <xdr:rowOff>0</xdr:rowOff>
    </xdr:to>
    <xdr:sp>
      <xdr:nvSpPr>
        <xdr:cNvPr id="85" name="Line 167"/>
        <xdr:cNvSpPr>
          <a:spLocks/>
        </xdr:cNvSpPr>
      </xdr:nvSpPr>
      <xdr:spPr>
        <a:xfrm>
          <a:off x="40767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0</xdr:rowOff>
    </xdr:from>
    <xdr:to>
      <xdr:col>4</xdr:col>
      <xdr:colOff>590550</xdr:colOff>
      <xdr:row>18</xdr:row>
      <xdr:rowOff>0</xdr:rowOff>
    </xdr:to>
    <xdr:sp>
      <xdr:nvSpPr>
        <xdr:cNvPr id="86" name="Line 168"/>
        <xdr:cNvSpPr>
          <a:spLocks/>
        </xdr:cNvSpPr>
      </xdr:nvSpPr>
      <xdr:spPr>
        <a:xfrm>
          <a:off x="324802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0</xdr:rowOff>
    </xdr:from>
    <xdr:to>
      <xdr:col>6</xdr:col>
      <xdr:colOff>142875</xdr:colOff>
      <xdr:row>18</xdr:row>
      <xdr:rowOff>0</xdr:rowOff>
    </xdr:to>
    <xdr:sp>
      <xdr:nvSpPr>
        <xdr:cNvPr id="87" name="Line 176"/>
        <xdr:cNvSpPr>
          <a:spLocks/>
        </xdr:cNvSpPr>
      </xdr:nvSpPr>
      <xdr:spPr>
        <a:xfrm>
          <a:off x="44958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18</xdr:row>
      <xdr:rowOff>0</xdr:rowOff>
    </xdr:to>
    <xdr:sp>
      <xdr:nvSpPr>
        <xdr:cNvPr id="88" name="Line 182"/>
        <xdr:cNvSpPr>
          <a:spLocks/>
        </xdr:cNvSpPr>
      </xdr:nvSpPr>
      <xdr:spPr>
        <a:xfrm>
          <a:off x="88582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314325</xdr:colOff>
      <xdr:row>18</xdr:row>
      <xdr:rowOff>0</xdr:rowOff>
    </xdr:from>
    <xdr:to>
      <xdr:col>5</xdr:col>
      <xdr:colOff>314325</xdr:colOff>
      <xdr:row>18</xdr:row>
      <xdr:rowOff>0</xdr:rowOff>
    </xdr:to>
    <xdr:sp>
      <xdr:nvSpPr>
        <xdr:cNvPr id="89" name="Line 183"/>
        <xdr:cNvSpPr>
          <a:spLocks/>
        </xdr:cNvSpPr>
      </xdr:nvSpPr>
      <xdr:spPr>
        <a:xfrm>
          <a:off x="390525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90" name="Line 185"/>
        <xdr:cNvSpPr>
          <a:spLocks/>
        </xdr:cNvSpPr>
      </xdr:nvSpPr>
      <xdr:spPr>
        <a:xfrm>
          <a:off x="47625" y="2409825"/>
          <a:ext cx="4667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76200</xdr:colOff>
      <xdr:row>18</xdr:row>
      <xdr:rowOff>0</xdr:rowOff>
    </xdr:from>
    <xdr:to>
      <xdr:col>0</xdr:col>
      <xdr:colOff>542925</xdr:colOff>
      <xdr:row>18</xdr:row>
      <xdr:rowOff>0</xdr:rowOff>
    </xdr:to>
    <xdr:sp>
      <xdr:nvSpPr>
        <xdr:cNvPr id="91" name="Line 186"/>
        <xdr:cNvSpPr>
          <a:spLocks/>
        </xdr:cNvSpPr>
      </xdr:nvSpPr>
      <xdr:spPr>
        <a:xfrm>
          <a:off x="76200" y="2409825"/>
          <a:ext cx="4667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161925</xdr:colOff>
      <xdr:row>18</xdr:row>
      <xdr:rowOff>0</xdr:rowOff>
    </xdr:from>
    <xdr:to>
      <xdr:col>5</xdr:col>
      <xdr:colOff>552450</xdr:colOff>
      <xdr:row>18</xdr:row>
      <xdr:rowOff>0</xdr:rowOff>
    </xdr:to>
    <xdr:sp>
      <xdr:nvSpPr>
        <xdr:cNvPr id="92" name="Rectangle 189"/>
        <xdr:cNvSpPr>
          <a:spLocks/>
        </xdr:cNvSpPr>
      </xdr:nvSpPr>
      <xdr:spPr>
        <a:xfrm>
          <a:off x="3752850" y="2409825"/>
          <a:ext cx="39052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657225</xdr:colOff>
      <xdr:row>18</xdr:row>
      <xdr:rowOff>0</xdr:rowOff>
    </xdr:from>
    <xdr:to>
      <xdr:col>2</xdr:col>
      <xdr:colOff>95250</xdr:colOff>
      <xdr:row>18</xdr:row>
      <xdr:rowOff>0</xdr:rowOff>
    </xdr:to>
    <xdr:sp>
      <xdr:nvSpPr>
        <xdr:cNvPr id="93" name="Drawing 191"/>
        <xdr:cNvSpPr>
          <a:spLocks/>
        </xdr:cNvSpPr>
      </xdr:nvSpPr>
      <xdr:spPr>
        <a:xfrm>
          <a:off x="1257300" y="2409825"/>
          <a:ext cx="123825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1</xdr:col>
      <xdr:colOff>419100</xdr:colOff>
      <xdr:row>18</xdr:row>
      <xdr:rowOff>0</xdr:rowOff>
    </xdr:to>
    <xdr:sp>
      <xdr:nvSpPr>
        <xdr:cNvPr id="94" name="Rectangle 217"/>
        <xdr:cNvSpPr>
          <a:spLocks/>
        </xdr:cNvSpPr>
      </xdr:nvSpPr>
      <xdr:spPr>
        <a:xfrm>
          <a:off x="628650" y="2409825"/>
          <a:ext cx="39052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oneCellAnchor>
    <xdr:from>
      <xdr:col>0</xdr:col>
      <xdr:colOff>200025</xdr:colOff>
      <xdr:row>18</xdr:row>
      <xdr:rowOff>0</xdr:rowOff>
    </xdr:from>
    <xdr:ext cx="209550" cy="219075"/>
    <xdr:sp>
      <xdr:nvSpPr>
        <xdr:cNvPr id="95" name="Text 242"/>
        <xdr:cNvSpPr txBox="1">
          <a:spLocks noChangeArrowheads="1"/>
        </xdr:cNvSpPr>
      </xdr:nvSpPr>
      <xdr:spPr>
        <a:xfrm>
          <a:off x="200025" y="2409825"/>
          <a:ext cx="2095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B</a:t>
          </a:r>
        </a:p>
      </xdr:txBody>
    </xdr:sp>
    <xdr:clientData/>
  </xdr:oneCellAnchor>
  <xdr:oneCellAnchor>
    <xdr:from>
      <xdr:col>0</xdr:col>
      <xdr:colOff>200025</xdr:colOff>
      <xdr:row>18</xdr:row>
      <xdr:rowOff>0</xdr:rowOff>
    </xdr:from>
    <xdr:ext cx="209550" cy="219075"/>
    <xdr:sp>
      <xdr:nvSpPr>
        <xdr:cNvPr id="96" name="Text 244"/>
        <xdr:cNvSpPr txBox="1">
          <a:spLocks noChangeArrowheads="1"/>
        </xdr:cNvSpPr>
      </xdr:nvSpPr>
      <xdr:spPr>
        <a:xfrm>
          <a:off x="200025" y="2409825"/>
          <a:ext cx="2095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C</a:t>
          </a:r>
        </a:p>
      </xdr:txBody>
    </xdr:sp>
    <xdr:clientData/>
  </xdr:oneCellAnchor>
  <xdr:twoCellAnchor>
    <xdr:from>
      <xdr:col>5</xdr:col>
      <xdr:colOff>28575</xdr:colOff>
      <xdr:row>18</xdr:row>
      <xdr:rowOff>0</xdr:rowOff>
    </xdr:from>
    <xdr:to>
      <xdr:col>5</xdr:col>
      <xdr:colOff>28575</xdr:colOff>
      <xdr:row>18</xdr:row>
      <xdr:rowOff>0</xdr:rowOff>
    </xdr:to>
    <xdr:sp>
      <xdr:nvSpPr>
        <xdr:cNvPr id="97" name="Line 415"/>
        <xdr:cNvSpPr>
          <a:spLocks/>
        </xdr:cNvSpPr>
      </xdr:nvSpPr>
      <xdr:spPr>
        <a:xfrm flipV="1">
          <a:off x="3619500" y="24098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523875</xdr:colOff>
      <xdr:row>18</xdr:row>
      <xdr:rowOff>0</xdr:rowOff>
    </xdr:from>
    <xdr:to>
      <xdr:col>4</xdr:col>
      <xdr:colOff>866775</xdr:colOff>
      <xdr:row>18</xdr:row>
      <xdr:rowOff>0</xdr:rowOff>
    </xdr:to>
    <xdr:sp>
      <xdr:nvSpPr>
        <xdr:cNvPr id="98" name="Text 417"/>
        <xdr:cNvSpPr txBox="1">
          <a:spLocks noChangeArrowheads="1"/>
        </xdr:cNvSpPr>
      </xdr:nvSpPr>
      <xdr:spPr>
        <a:xfrm>
          <a:off x="3181350" y="24098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A</a:t>
          </a:r>
        </a:p>
      </xdr:txBody>
    </xdr:sp>
    <xdr:clientData/>
  </xdr:twoCellAnchor>
  <xdr:twoCellAnchor>
    <xdr:from>
      <xdr:col>0</xdr:col>
      <xdr:colOff>304800</xdr:colOff>
      <xdr:row>18</xdr:row>
      <xdr:rowOff>0</xdr:rowOff>
    </xdr:from>
    <xdr:to>
      <xdr:col>0</xdr:col>
      <xdr:colOff>304800</xdr:colOff>
      <xdr:row>18</xdr:row>
      <xdr:rowOff>0</xdr:rowOff>
    </xdr:to>
    <xdr:sp>
      <xdr:nvSpPr>
        <xdr:cNvPr id="99" name="Line 436"/>
        <xdr:cNvSpPr>
          <a:spLocks/>
        </xdr:cNvSpPr>
      </xdr:nvSpPr>
      <xdr:spPr>
        <a:xfrm>
          <a:off x="3048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257175</xdr:colOff>
      <xdr:row>18</xdr:row>
      <xdr:rowOff>0</xdr:rowOff>
    </xdr:from>
    <xdr:to>
      <xdr:col>3</xdr:col>
      <xdr:colOff>647700</xdr:colOff>
      <xdr:row>18</xdr:row>
      <xdr:rowOff>0</xdr:rowOff>
    </xdr:to>
    <xdr:sp>
      <xdr:nvSpPr>
        <xdr:cNvPr id="100" name="Rectangle 518"/>
        <xdr:cNvSpPr>
          <a:spLocks/>
        </xdr:cNvSpPr>
      </xdr:nvSpPr>
      <xdr:spPr>
        <a:xfrm>
          <a:off x="2228850" y="2409825"/>
          <a:ext cx="39052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101" name="Line 656"/>
        <xdr:cNvSpPr>
          <a:spLocks/>
        </xdr:cNvSpPr>
      </xdr:nvSpPr>
      <xdr:spPr>
        <a:xfrm>
          <a:off x="47625" y="2409825"/>
          <a:ext cx="4667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oneCellAnchor>
    <xdr:from>
      <xdr:col>0</xdr:col>
      <xdr:colOff>200025</xdr:colOff>
      <xdr:row>18</xdr:row>
      <xdr:rowOff>0</xdr:rowOff>
    </xdr:from>
    <xdr:ext cx="295275" cy="219075"/>
    <xdr:sp>
      <xdr:nvSpPr>
        <xdr:cNvPr id="102" name="Text 242"/>
        <xdr:cNvSpPr txBox="1">
          <a:spLocks noChangeArrowheads="1"/>
        </xdr:cNvSpPr>
      </xdr:nvSpPr>
      <xdr:spPr>
        <a:xfrm>
          <a:off x="200025" y="2409825"/>
          <a:ext cx="2952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B1</a:t>
          </a:r>
        </a:p>
      </xdr:txBody>
    </xdr:sp>
    <xdr:clientData/>
  </xdr:oneCellAnchor>
  <xdr:twoCellAnchor>
    <xdr:from>
      <xdr:col>9</xdr:col>
      <xdr:colOff>619125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103" name="Line 671"/>
        <xdr:cNvSpPr>
          <a:spLocks/>
        </xdr:cNvSpPr>
      </xdr:nvSpPr>
      <xdr:spPr>
        <a:xfrm flipV="1">
          <a:off x="7058025" y="2409825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476250</xdr:colOff>
      <xdr:row>18</xdr:row>
      <xdr:rowOff>0</xdr:rowOff>
    </xdr:from>
    <xdr:to>
      <xdr:col>9</xdr:col>
      <xdr:colOff>600075</xdr:colOff>
      <xdr:row>18</xdr:row>
      <xdr:rowOff>0</xdr:rowOff>
    </xdr:to>
    <xdr:sp>
      <xdr:nvSpPr>
        <xdr:cNvPr id="104" name="Drawing 191"/>
        <xdr:cNvSpPr>
          <a:spLocks/>
        </xdr:cNvSpPr>
      </xdr:nvSpPr>
      <xdr:spPr>
        <a:xfrm>
          <a:off x="6915150" y="24098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05" name="Line 676"/>
        <xdr:cNvSpPr>
          <a:spLocks/>
        </xdr:cNvSpPr>
      </xdr:nvSpPr>
      <xdr:spPr>
        <a:xfrm flipV="1">
          <a:off x="7058025" y="24098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476250</xdr:colOff>
      <xdr:row>18</xdr:row>
      <xdr:rowOff>0</xdr:rowOff>
    </xdr:from>
    <xdr:to>
      <xdr:col>9</xdr:col>
      <xdr:colOff>600075</xdr:colOff>
      <xdr:row>18</xdr:row>
      <xdr:rowOff>0</xdr:rowOff>
    </xdr:to>
    <xdr:sp>
      <xdr:nvSpPr>
        <xdr:cNvPr id="106" name="Drawing 191"/>
        <xdr:cNvSpPr>
          <a:spLocks/>
        </xdr:cNvSpPr>
      </xdr:nvSpPr>
      <xdr:spPr>
        <a:xfrm>
          <a:off x="6915150" y="24098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07" name="Line 679"/>
        <xdr:cNvSpPr>
          <a:spLocks/>
        </xdr:cNvSpPr>
      </xdr:nvSpPr>
      <xdr:spPr>
        <a:xfrm flipV="1">
          <a:off x="7058025" y="24098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485775</xdr:colOff>
      <xdr:row>18</xdr:row>
      <xdr:rowOff>0</xdr:rowOff>
    </xdr:from>
    <xdr:to>
      <xdr:col>9</xdr:col>
      <xdr:colOff>609600</xdr:colOff>
      <xdr:row>18</xdr:row>
      <xdr:rowOff>0</xdr:rowOff>
    </xdr:to>
    <xdr:sp>
      <xdr:nvSpPr>
        <xdr:cNvPr id="108" name="Drawing 191"/>
        <xdr:cNvSpPr>
          <a:spLocks/>
        </xdr:cNvSpPr>
      </xdr:nvSpPr>
      <xdr:spPr>
        <a:xfrm>
          <a:off x="6924675" y="24098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109" name="Line 683"/>
        <xdr:cNvSpPr>
          <a:spLocks/>
        </xdr:cNvSpPr>
      </xdr:nvSpPr>
      <xdr:spPr>
        <a:xfrm flipV="1">
          <a:off x="7058025" y="2409825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110" name="Line 686"/>
        <xdr:cNvSpPr>
          <a:spLocks/>
        </xdr:cNvSpPr>
      </xdr:nvSpPr>
      <xdr:spPr>
        <a:xfrm flipV="1">
          <a:off x="7058025" y="2409825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476250</xdr:colOff>
      <xdr:row>18</xdr:row>
      <xdr:rowOff>0</xdr:rowOff>
    </xdr:from>
    <xdr:to>
      <xdr:col>9</xdr:col>
      <xdr:colOff>600075</xdr:colOff>
      <xdr:row>18</xdr:row>
      <xdr:rowOff>0</xdr:rowOff>
    </xdr:to>
    <xdr:sp>
      <xdr:nvSpPr>
        <xdr:cNvPr id="111" name="Drawing 191"/>
        <xdr:cNvSpPr>
          <a:spLocks/>
        </xdr:cNvSpPr>
      </xdr:nvSpPr>
      <xdr:spPr>
        <a:xfrm>
          <a:off x="6915150" y="24098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581025</xdr:colOff>
      <xdr:row>18</xdr:row>
      <xdr:rowOff>0</xdr:rowOff>
    </xdr:from>
    <xdr:to>
      <xdr:col>10</xdr:col>
      <xdr:colOff>285750</xdr:colOff>
      <xdr:row>18</xdr:row>
      <xdr:rowOff>0</xdr:rowOff>
    </xdr:to>
    <xdr:sp>
      <xdr:nvSpPr>
        <xdr:cNvPr id="112" name="Text 310"/>
        <xdr:cNvSpPr txBox="1">
          <a:spLocks noChangeArrowheads="1"/>
        </xdr:cNvSpPr>
      </xdr:nvSpPr>
      <xdr:spPr>
        <a:xfrm>
          <a:off x="7019925" y="2409825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EL4=</a:t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8</xdr:col>
      <xdr:colOff>561975</xdr:colOff>
      <xdr:row>18</xdr:row>
      <xdr:rowOff>0</xdr:rowOff>
    </xdr:to>
    <xdr:sp>
      <xdr:nvSpPr>
        <xdr:cNvPr id="113" name="Line 690"/>
        <xdr:cNvSpPr>
          <a:spLocks/>
        </xdr:cNvSpPr>
      </xdr:nvSpPr>
      <xdr:spPr>
        <a:xfrm>
          <a:off x="62865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8</xdr:col>
      <xdr:colOff>561975</xdr:colOff>
      <xdr:row>18</xdr:row>
      <xdr:rowOff>0</xdr:rowOff>
    </xdr:to>
    <xdr:sp>
      <xdr:nvSpPr>
        <xdr:cNvPr id="114" name="Line 691"/>
        <xdr:cNvSpPr>
          <a:spLocks/>
        </xdr:cNvSpPr>
      </xdr:nvSpPr>
      <xdr:spPr>
        <a:xfrm>
          <a:off x="6286500" y="24098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409575</xdr:colOff>
      <xdr:row>18</xdr:row>
      <xdr:rowOff>0</xdr:rowOff>
    </xdr:from>
    <xdr:to>
      <xdr:col>7</xdr:col>
      <xdr:colOff>409575</xdr:colOff>
      <xdr:row>18</xdr:row>
      <xdr:rowOff>0</xdr:rowOff>
    </xdr:to>
    <xdr:sp>
      <xdr:nvSpPr>
        <xdr:cNvPr id="115" name="Line 693"/>
        <xdr:cNvSpPr>
          <a:spLocks/>
        </xdr:cNvSpPr>
      </xdr:nvSpPr>
      <xdr:spPr>
        <a:xfrm flipV="1">
          <a:off x="5448300" y="24098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0</xdr:rowOff>
    </xdr:from>
    <xdr:to>
      <xdr:col>8</xdr:col>
      <xdr:colOff>142875</xdr:colOff>
      <xdr:row>18</xdr:row>
      <xdr:rowOff>0</xdr:rowOff>
    </xdr:to>
    <xdr:sp>
      <xdr:nvSpPr>
        <xdr:cNvPr id="116" name="Line 695"/>
        <xdr:cNvSpPr>
          <a:spLocks/>
        </xdr:cNvSpPr>
      </xdr:nvSpPr>
      <xdr:spPr>
        <a:xfrm>
          <a:off x="5867400" y="24098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390525</xdr:colOff>
      <xdr:row>18</xdr:row>
      <xdr:rowOff>0</xdr:rowOff>
    </xdr:from>
    <xdr:to>
      <xdr:col>4</xdr:col>
      <xdr:colOff>714375</xdr:colOff>
      <xdr:row>18</xdr:row>
      <xdr:rowOff>0</xdr:rowOff>
    </xdr:to>
    <xdr:sp>
      <xdr:nvSpPr>
        <xdr:cNvPr id="117" name="Rectangle 775"/>
        <xdr:cNvSpPr>
          <a:spLocks/>
        </xdr:cNvSpPr>
      </xdr:nvSpPr>
      <xdr:spPr>
        <a:xfrm>
          <a:off x="3048000" y="2409825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600075</xdr:colOff>
      <xdr:row>18</xdr:row>
      <xdr:rowOff>0</xdr:rowOff>
    </xdr:to>
    <xdr:sp>
      <xdr:nvSpPr>
        <xdr:cNvPr id="118" name="Rectangle 776"/>
        <xdr:cNvSpPr>
          <a:spLocks/>
        </xdr:cNvSpPr>
      </xdr:nvSpPr>
      <xdr:spPr>
        <a:xfrm>
          <a:off x="2409825" y="2409825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676275</xdr:colOff>
      <xdr:row>18</xdr:row>
      <xdr:rowOff>0</xdr:rowOff>
    </xdr:from>
    <xdr:to>
      <xdr:col>5</xdr:col>
      <xdr:colOff>85725</xdr:colOff>
      <xdr:row>18</xdr:row>
      <xdr:rowOff>0</xdr:rowOff>
    </xdr:to>
    <xdr:sp>
      <xdr:nvSpPr>
        <xdr:cNvPr id="119" name="Text 416"/>
        <xdr:cNvSpPr txBox="1">
          <a:spLocks noChangeArrowheads="1"/>
        </xdr:cNvSpPr>
      </xdr:nvSpPr>
      <xdr:spPr>
        <a:xfrm>
          <a:off x="3333750" y="2409825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A</a:t>
          </a:r>
        </a:p>
      </xdr:txBody>
    </xdr:sp>
    <xdr:clientData/>
  </xdr:twoCellAnchor>
  <xdr:twoCellAnchor>
    <xdr:from>
      <xdr:col>5</xdr:col>
      <xdr:colOff>381000</xdr:colOff>
      <xdr:row>18</xdr:row>
      <xdr:rowOff>0</xdr:rowOff>
    </xdr:from>
    <xdr:to>
      <xdr:col>5</xdr:col>
      <xdr:colOff>552450</xdr:colOff>
      <xdr:row>18</xdr:row>
      <xdr:rowOff>0</xdr:rowOff>
    </xdr:to>
    <xdr:sp>
      <xdr:nvSpPr>
        <xdr:cNvPr id="120" name="Rectangle 781"/>
        <xdr:cNvSpPr>
          <a:spLocks/>
        </xdr:cNvSpPr>
      </xdr:nvSpPr>
      <xdr:spPr>
        <a:xfrm>
          <a:off x="3971925" y="2409825"/>
          <a:ext cx="171450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400050</xdr:colOff>
      <xdr:row>18</xdr:row>
      <xdr:rowOff>0</xdr:rowOff>
    </xdr:from>
    <xdr:to>
      <xdr:col>5</xdr:col>
      <xdr:colOff>542925</xdr:colOff>
      <xdr:row>18</xdr:row>
      <xdr:rowOff>0</xdr:rowOff>
    </xdr:to>
    <xdr:sp>
      <xdr:nvSpPr>
        <xdr:cNvPr id="121" name="Rectangle 782"/>
        <xdr:cNvSpPr>
          <a:spLocks/>
        </xdr:cNvSpPr>
      </xdr:nvSpPr>
      <xdr:spPr>
        <a:xfrm>
          <a:off x="3990975" y="2409825"/>
          <a:ext cx="14287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0</xdr:rowOff>
    </xdr:from>
    <xdr:to>
      <xdr:col>4</xdr:col>
      <xdr:colOff>666750</xdr:colOff>
      <xdr:row>18</xdr:row>
      <xdr:rowOff>0</xdr:rowOff>
    </xdr:to>
    <xdr:sp>
      <xdr:nvSpPr>
        <xdr:cNvPr id="122" name="Rectangle 785"/>
        <xdr:cNvSpPr>
          <a:spLocks/>
        </xdr:cNvSpPr>
      </xdr:nvSpPr>
      <xdr:spPr>
        <a:xfrm>
          <a:off x="3143250" y="2409825"/>
          <a:ext cx="171450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676275</xdr:colOff>
      <xdr:row>18</xdr:row>
      <xdr:rowOff>0</xdr:rowOff>
    </xdr:to>
    <xdr:sp>
      <xdr:nvSpPr>
        <xdr:cNvPr id="123" name="Rectangle 810"/>
        <xdr:cNvSpPr>
          <a:spLocks/>
        </xdr:cNvSpPr>
      </xdr:nvSpPr>
      <xdr:spPr>
        <a:xfrm>
          <a:off x="3124200" y="2409825"/>
          <a:ext cx="209550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419100</xdr:colOff>
      <xdr:row>18</xdr:row>
      <xdr:rowOff>0</xdr:rowOff>
    </xdr:from>
    <xdr:to>
      <xdr:col>4</xdr:col>
      <xdr:colOff>723900</xdr:colOff>
      <xdr:row>18</xdr:row>
      <xdr:rowOff>0</xdr:rowOff>
    </xdr:to>
    <xdr:sp>
      <xdr:nvSpPr>
        <xdr:cNvPr id="124" name="Drawing 477"/>
        <xdr:cNvSpPr>
          <a:spLocks/>
        </xdr:cNvSpPr>
      </xdr:nvSpPr>
      <xdr:spPr>
        <a:xfrm>
          <a:off x="3076575" y="2409825"/>
          <a:ext cx="304800" cy="0"/>
        </a:xfrm>
        <a:custGeom>
          <a:pathLst>
            <a:path h="16384" w="16384">
              <a:moveTo>
                <a:pt x="1024" y="0"/>
              </a:moveTo>
              <a:lnTo>
                <a:pt x="1024" y="565"/>
              </a:lnTo>
              <a:lnTo>
                <a:pt x="0" y="565"/>
              </a:lnTo>
              <a:lnTo>
                <a:pt x="0" y="1695"/>
              </a:lnTo>
              <a:lnTo>
                <a:pt x="6144" y="2825"/>
              </a:lnTo>
              <a:lnTo>
                <a:pt x="6144" y="11299"/>
              </a:lnTo>
              <a:lnTo>
                <a:pt x="2048" y="13559"/>
              </a:lnTo>
              <a:lnTo>
                <a:pt x="2048" y="16384"/>
              </a:lnTo>
              <a:lnTo>
                <a:pt x="14336" y="16384"/>
              </a:lnTo>
              <a:lnTo>
                <a:pt x="14336" y="13559"/>
              </a:lnTo>
              <a:lnTo>
                <a:pt x="10240" y="11299"/>
              </a:lnTo>
              <a:lnTo>
                <a:pt x="10240" y="2825"/>
              </a:lnTo>
              <a:lnTo>
                <a:pt x="16384" y="1695"/>
              </a:lnTo>
              <a:lnTo>
                <a:pt x="16384" y="565"/>
              </a:lnTo>
              <a:lnTo>
                <a:pt x="15360" y="565"/>
              </a:lnTo>
              <a:lnTo>
                <a:pt x="15360" y="0"/>
              </a:lnTo>
              <a:lnTo>
                <a:pt x="1024" y="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485775</xdr:colOff>
      <xdr:row>18</xdr:row>
      <xdr:rowOff>0</xdr:rowOff>
    </xdr:from>
    <xdr:to>
      <xdr:col>5</xdr:col>
      <xdr:colOff>552450</xdr:colOff>
      <xdr:row>18</xdr:row>
      <xdr:rowOff>0</xdr:rowOff>
    </xdr:to>
    <xdr:sp>
      <xdr:nvSpPr>
        <xdr:cNvPr id="125" name="Rectangle 816"/>
        <xdr:cNvSpPr>
          <a:spLocks/>
        </xdr:cNvSpPr>
      </xdr:nvSpPr>
      <xdr:spPr>
        <a:xfrm>
          <a:off x="4076700" y="2409825"/>
          <a:ext cx="66675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0</xdr:rowOff>
    </xdr:from>
    <xdr:to>
      <xdr:col>5</xdr:col>
      <xdr:colOff>381000</xdr:colOff>
      <xdr:row>18</xdr:row>
      <xdr:rowOff>0</xdr:rowOff>
    </xdr:to>
    <xdr:sp>
      <xdr:nvSpPr>
        <xdr:cNvPr id="126" name="Line 822"/>
        <xdr:cNvSpPr>
          <a:spLocks/>
        </xdr:cNvSpPr>
      </xdr:nvSpPr>
      <xdr:spPr>
        <a:xfrm flipV="1">
          <a:off x="397192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523875</xdr:colOff>
      <xdr:row>18</xdr:row>
      <xdr:rowOff>0</xdr:rowOff>
    </xdr:to>
    <xdr:sp>
      <xdr:nvSpPr>
        <xdr:cNvPr id="127" name="Rectangle 848"/>
        <xdr:cNvSpPr>
          <a:spLocks/>
        </xdr:cNvSpPr>
      </xdr:nvSpPr>
      <xdr:spPr>
        <a:xfrm>
          <a:off x="2409825" y="2409825"/>
          <a:ext cx="8572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542925</xdr:colOff>
      <xdr:row>18</xdr:row>
      <xdr:rowOff>0</xdr:rowOff>
    </xdr:to>
    <xdr:sp>
      <xdr:nvSpPr>
        <xdr:cNvPr id="128" name="Rectangle 849"/>
        <xdr:cNvSpPr>
          <a:spLocks/>
        </xdr:cNvSpPr>
      </xdr:nvSpPr>
      <xdr:spPr>
        <a:xfrm>
          <a:off x="2409825" y="2409825"/>
          <a:ext cx="104775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590550</xdr:colOff>
      <xdr:row>18</xdr:row>
      <xdr:rowOff>0</xdr:rowOff>
    </xdr:to>
    <xdr:sp>
      <xdr:nvSpPr>
        <xdr:cNvPr id="129" name="Drawing 525"/>
        <xdr:cNvSpPr>
          <a:spLocks/>
        </xdr:cNvSpPr>
      </xdr:nvSpPr>
      <xdr:spPr>
        <a:xfrm>
          <a:off x="2409825" y="2409825"/>
          <a:ext cx="152400" cy="0"/>
        </a:xfrm>
        <a:custGeom>
          <a:pathLst>
            <a:path h="49" w="14">
              <a:moveTo>
                <a:pt x="0" y="0"/>
              </a:moveTo>
              <a:lnTo>
                <a:pt x="0" y="49"/>
              </a:lnTo>
              <a:lnTo>
                <a:pt x="10" y="49"/>
              </a:lnTo>
              <a:lnTo>
                <a:pt x="10" y="41"/>
              </a:lnTo>
              <a:lnTo>
                <a:pt x="3" y="34"/>
              </a:lnTo>
              <a:lnTo>
                <a:pt x="3" y="8"/>
              </a:lnTo>
              <a:lnTo>
                <a:pt x="14" y="5"/>
              </a:lnTo>
              <a:lnTo>
                <a:pt x="14" y="2"/>
              </a:lnTo>
              <a:lnTo>
                <a:pt x="12" y="2"/>
              </a:lnTo>
              <a:lnTo>
                <a:pt x="12" y="0"/>
              </a:lnTo>
              <a:lnTo>
                <a:pt x="0" y="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314325</xdr:colOff>
      <xdr:row>18</xdr:row>
      <xdr:rowOff>0</xdr:rowOff>
    </xdr:to>
    <xdr:grpSp>
      <xdr:nvGrpSpPr>
        <xdr:cNvPr id="130" name="Group 902"/>
        <xdr:cNvGrpSpPr>
          <a:grpSpLocks/>
        </xdr:cNvGrpSpPr>
      </xdr:nvGrpSpPr>
      <xdr:grpSpPr>
        <a:xfrm>
          <a:off x="600075" y="2409825"/>
          <a:ext cx="314325" cy="0"/>
          <a:chOff x="55" y="998"/>
          <a:chExt cx="29" cy="42"/>
        </a:xfrm>
        <a:solidFill>
          <a:srgbClr val="FFFFFF"/>
        </a:solidFill>
      </xdr:grpSpPr>
      <xdr:sp>
        <xdr:nvSpPr>
          <xdr:cNvPr id="131" name="Rectangle 783"/>
          <xdr:cNvSpPr>
            <a:spLocks/>
          </xdr:cNvSpPr>
        </xdr:nvSpPr>
        <xdr:spPr>
          <a:xfrm>
            <a:off x="61" y="1035"/>
            <a:ext cx="17" cy="5"/>
          </a:xfrm>
          <a:prstGeom prst="rect">
            <a:avLst/>
          </a:pr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32" name="Rectangle 898"/>
          <xdr:cNvSpPr>
            <a:spLocks/>
          </xdr:cNvSpPr>
        </xdr:nvSpPr>
        <xdr:spPr>
          <a:xfrm>
            <a:off x="58" y="1000"/>
            <a:ext cx="22" cy="36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33" name="Drawing 525"/>
          <xdr:cNvSpPr>
            <a:spLocks/>
          </xdr:cNvSpPr>
        </xdr:nvSpPr>
        <xdr:spPr>
          <a:xfrm>
            <a:off x="55" y="998"/>
            <a:ext cx="29" cy="38"/>
          </a:xfrm>
          <a:custGeom>
            <a:pathLst>
              <a:path h="38" w="29">
                <a:moveTo>
                  <a:pt x="2" y="0"/>
                </a:moveTo>
                <a:lnTo>
                  <a:pt x="2" y="2"/>
                </a:lnTo>
                <a:lnTo>
                  <a:pt x="0" y="2"/>
                </a:lnTo>
                <a:lnTo>
                  <a:pt x="0" y="5"/>
                </a:lnTo>
                <a:lnTo>
                  <a:pt x="11" y="8"/>
                </a:lnTo>
                <a:lnTo>
                  <a:pt x="11" y="25"/>
                </a:lnTo>
                <a:lnTo>
                  <a:pt x="3" y="31"/>
                </a:lnTo>
                <a:lnTo>
                  <a:pt x="3" y="38"/>
                </a:lnTo>
                <a:lnTo>
                  <a:pt x="25" y="38"/>
                </a:lnTo>
                <a:lnTo>
                  <a:pt x="25" y="32"/>
                </a:lnTo>
                <a:lnTo>
                  <a:pt x="18" y="25"/>
                </a:lnTo>
                <a:lnTo>
                  <a:pt x="18" y="8"/>
                </a:lnTo>
                <a:lnTo>
                  <a:pt x="29" y="5"/>
                </a:lnTo>
                <a:lnTo>
                  <a:pt x="29" y="2"/>
                </a:lnTo>
                <a:lnTo>
                  <a:pt x="27" y="2"/>
                </a:lnTo>
                <a:lnTo>
                  <a:pt x="27" y="0"/>
                </a:lnTo>
                <a:lnTo>
                  <a:pt x="2" y="0"/>
                </a:lnTo>
                <a:close/>
              </a:path>
            </a:pathLst>
          </a:cu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0</xdr:col>
      <xdr:colOff>304800</xdr:colOff>
      <xdr:row>18</xdr:row>
      <xdr:rowOff>0</xdr:rowOff>
    </xdr:from>
    <xdr:to>
      <xdr:col>0</xdr:col>
      <xdr:colOff>304800</xdr:colOff>
      <xdr:row>18</xdr:row>
      <xdr:rowOff>0</xdr:rowOff>
    </xdr:to>
    <xdr:sp>
      <xdr:nvSpPr>
        <xdr:cNvPr id="134" name="Line 900"/>
        <xdr:cNvSpPr>
          <a:spLocks/>
        </xdr:cNvSpPr>
      </xdr:nvSpPr>
      <xdr:spPr>
        <a:xfrm flipV="1">
          <a:off x="304800" y="24098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0</xdr:rowOff>
    </xdr:from>
    <xdr:to>
      <xdr:col>6</xdr:col>
      <xdr:colOff>142875</xdr:colOff>
      <xdr:row>18</xdr:row>
      <xdr:rowOff>0</xdr:rowOff>
    </xdr:to>
    <xdr:sp>
      <xdr:nvSpPr>
        <xdr:cNvPr id="135" name="Line 901"/>
        <xdr:cNvSpPr>
          <a:spLocks/>
        </xdr:cNvSpPr>
      </xdr:nvSpPr>
      <xdr:spPr>
        <a:xfrm flipV="1">
          <a:off x="4495800" y="24098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3</xdr:col>
      <xdr:colOff>447675</xdr:colOff>
      <xdr:row>18</xdr:row>
      <xdr:rowOff>0</xdr:rowOff>
    </xdr:to>
    <xdr:grpSp>
      <xdr:nvGrpSpPr>
        <xdr:cNvPr id="136" name="Group 913"/>
        <xdr:cNvGrpSpPr>
          <a:grpSpLocks/>
        </xdr:cNvGrpSpPr>
      </xdr:nvGrpSpPr>
      <xdr:grpSpPr>
        <a:xfrm>
          <a:off x="2247900" y="2409825"/>
          <a:ext cx="171450" cy="0"/>
          <a:chOff x="183" y="998"/>
          <a:chExt cx="16" cy="42"/>
        </a:xfrm>
        <a:solidFill>
          <a:srgbClr val="FFFFFF"/>
        </a:solidFill>
      </xdr:grpSpPr>
      <xdr:sp>
        <xdr:nvSpPr>
          <xdr:cNvPr id="137" name="Rectangle 909"/>
          <xdr:cNvSpPr>
            <a:spLocks/>
          </xdr:cNvSpPr>
        </xdr:nvSpPr>
        <xdr:spPr>
          <a:xfrm>
            <a:off x="189" y="1035"/>
            <a:ext cx="10" cy="5"/>
          </a:xfrm>
          <a:prstGeom prst="rect">
            <a:avLst/>
          </a:pr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38" name="Rectangle 910"/>
          <xdr:cNvSpPr>
            <a:spLocks/>
          </xdr:cNvSpPr>
        </xdr:nvSpPr>
        <xdr:spPr>
          <a:xfrm>
            <a:off x="186" y="1000"/>
            <a:ext cx="11" cy="36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39" name="Drawing 525"/>
          <xdr:cNvSpPr>
            <a:spLocks/>
          </xdr:cNvSpPr>
        </xdr:nvSpPr>
        <xdr:spPr>
          <a:xfrm>
            <a:off x="183" y="998"/>
            <a:ext cx="15" cy="38"/>
          </a:xfrm>
          <a:custGeom>
            <a:pathLst>
              <a:path h="38" w="15">
                <a:moveTo>
                  <a:pt x="2" y="0"/>
                </a:moveTo>
                <a:lnTo>
                  <a:pt x="2" y="2"/>
                </a:lnTo>
                <a:lnTo>
                  <a:pt x="0" y="2"/>
                </a:lnTo>
                <a:lnTo>
                  <a:pt x="0" y="5"/>
                </a:lnTo>
                <a:lnTo>
                  <a:pt x="11" y="8"/>
                </a:lnTo>
                <a:lnTo>
                  <a:pt x="11" y="25"/>
                </a:lnTo>
                <a:lnTo>
                  <a:pt x="3" y="31"/>
                </a:lnTo>
                <a:lnTo>
                  <a:pt x="3" y="38"/>
                </a:lnTo>
                <a:lnTo>
                  <a:pt x="15" y="38"/>
                </a:lnTo>
                <a:lnTo>
                  <a:pt x="15" y="0"/>
                </a:lnTo>
                <a:lnTo>
                  <a:pt x="2" y="0"/>
                </a:lnTo>
                <a:close/>
              </a:path>
            </a:pathLst>
          </a:cu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18</xdr:row>
      <xdr:rowOff>0</xdr:rowOff>
    </xdr:from>
    <xdr:to>
      <xdr:col>5</xdr:col>
      <xdr:colOff>381000</xdr:colOff>
      <xdr:row>18</xdr:row>
      <xdr:rowOff>0</xdr:rowOff>
    </xdr:to>
    <xdr:sp>
      <xdr:nvSpPr>
        <xdr:cNvPr id="140" name="Rectangle 914"/>
        <xdr:cNvSpPr>
          <a:spLocks/>
        </xdr:cNvSpPr>
      </xdr:nvSpPr>
      <xdr:spPr>
        <a:xfrm>
          <a:off x="3724275" y="2409825"/>
          <a:ext cx="2476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0</xdr:rowOff>
    </xdr:from>
    <xdr:to>
      <xdr:col>5</xdr:col>
      <xdr:colOff>352425</xdr:colOff>
      <xdr:row>18</xdr:row>
      <xdr:rowOff>0</xdr:rowOff>
    </xdr:to>
    <xdr:sp>
      <xdr:nvSpPr>
        <xdr:cNvPr id="141" name="Oval 916"/>
        <xdr:cNvSpPr>
          <a:spLocks/>
        </xdr:cNvSpPr>
      </xdr:nvSpPr>
      <xdr:spPr>
        <a:xfrm>
          <a:off x="3771900" y="2409825"/>
          <a:ext cx="161925" cy="0"/>
        </a:xfrm>
        <a:prstGeom prst="ellipse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5</xdr:col>
      <xdr:colOff>533400</xdr:colOff>
      <xdr:row>18</xdr:row>
      <xdr:rowOff>0</xdr:rowOff>
    </xdr:to>
    <xdr:sp>
      <xdr:nvSpPr>
        <xdr:cNvPr id="142" name="Rectangle 917"/>
        <xdr:cNvSpPr>
          <a:spLocks/>
        </xdr:cNvSpPr>
      </xdr:nvSpPr>
      <xdr:spPr>
        <a:xfrm>
          <a:off x="3600450" y="2409825"/>
          <a:ext cx="52387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914400</xdr:colOff>
      <xdr:row>18</xdr:row>
      <xdr:rowOff>0</xdr:rowOff>
    </xdr:from>
    <xdr:to>
      <xdr:col>5</xdr:col>
      <xdr:colOff>66675</xdr:colOff>
      <xdr:row>18</xdr:row>
      <xdr:rowOff>0</xdr:rowOff>
    </xdr:to>
    <xdr:sp>
      <xdr:nvSpPr>
        <xdr:cNvPr id="143" name="Rectangle 918"/>
        <xdr:cNvSpPr>
          <a:spLocks/>
        </xdr:cNvSpPr>
      </xdr:nvSpPr>
      <xdr:spPr>
        <a:xfrm>
          <a:off x="3571875" y="2409825"/>
          <a:ext cx="8572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0</xdr:rowOff>
    </xdr:from>
    <xdr:to>
      <xdr:col>5</xdr:col>
      <xdr:colOff>542925</xdr:colOff>
      <xdr:row>18</xdr:row>
      <xdr:rowOff>0</xdr:rowOff>
    </xdr:to>
    <xdr:sp>
      <xdr:nvSpPr>
        <xdr:cNvPr id="144" name="Rectangle 919"/>
        <xdr:cNvSpPr>
          <a:spLocks/>
        </xdr:cNvSpPr>
      </xdr:nvSpPr>
      <xdr:spPr>
        <a:xfrm>
          <a:off x="4038600" y="2409825"/>
          <a:ext cx="95250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885825</xdr:colOff>
      <xdr:row>18</xdr:row>
      <xdr:rowOff>0</xdr:rowOff>
    </xdr:from>
    <xdr:to>
      <xdr:col>5</xdr:col>
      <xdr:colOff>19050</xdr:colOff>
      <xdr:row>18</xdr:row>
      <xdr:rowOff>0</xdr:rowOff>
    </xdr:to>
    <xdr:sp>
      <xdr:nvSpPr>
        <xdr:cNvPr id="145" name="Rectangle 920"/>
        <xdr:cNvSpPr>
          <a:spLocks/>
        </xdr:cNvSpPr>
      </xdr:nvSpPr>
      <xdr:spPr>
        <a:xfrm>
          <a:off x="3543300" y="2409825"/>
          <a:ext cx="66675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0</xdr:rowOff>
    </xdr:from>
    <xdr:to>
      <xdr:col>5</xdr:col>
      <xdr:colOff>133350</xdr:colOff>
      <xdr:row>18</xdr:row>
      <xdr:rowOff>0</xdr:rowOff>
    </xdr:to>
    <xdr:sp>
      <xdr:nvSpPr>
        <xdr:cNvPr id="146" name="Rectangle 921"/>
        <xdr:cNvSpPr>
          <a:spLocks/>
        </xdr:cNvSpPr>
      </xdr:nvSpPr>
      <xdr:spPr>
        <a:xfrm>
          <a:off x="3648075" y="24098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0</xdr:rowOff>
    </xdr:from>
    <xdr:to>
      <xdr:col>5</xdr:col>
      <xdr:colOff>590550</xdr:colOff>
      <xdr:row>18</xdr:row>
      <xdr:rowOff>0</xdr:rowOff>
    </xdr:to>
    <xdr:sp>
      <xdr:nvSpPr>
        <xdr:cNvPr id="147" name="Rectangle 922"/>
        <xdr:cNvSpPr>
          <a:spLocks/>
        </xdr:cNvSpPr>
      </xdr:nvSpPr>
      <xdr:spPr>
        <a:xfrm>
          <a:off x="4105275" y="24098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0</xdr:rowOff>
    </xdr:from>
    <xdr:to>
      <xdr:col>5</xdr:col>
      <xdr:colOff>123825</xdr:colOff>
      <xdr:row>18</xdr:row>
      <xdr:rowOff>0</xdr:rowOff>
    </xdr:to>
    <xdr:sp>
      <xdr:nvSpPr>
        <xdr:cNvPr id="148" name="Oval 934"/>
        <xdr:cNvSpPr>
          <a:spLocks/>
        </xdr:cNvSpPr>
      </xdr:nvSpPr>
      <xdr:spPr>
        <a:xfrm>
          <a:off x="3657600" y="2409825"/>
          <a:ext cx="57150" cy="0"/>
        </a:xfrm>
        <a:prstGeom prst="ellipse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438150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149" name="Oval 935"/>
        <xdr:cNvSpPr>
          <a:spLocks/>
        </xdr:cNvSpPr>
      </xdr:nvSpPr>
      <xdr:spPr>
        <a:xfrm>
          <a:off x="4029075" y="2409825"/>
          <a:ext cx="47625" cy="0"/>
        </a:xfrm>
        <a:prstGeom prst="ellipse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0</xdr:rowOff>
    </xdr:from>
    <xdr:to>
      <xdr:col>5</xdr:col>
      <xdr:colOff>561975</xdr:colOff>
      <xdr:row>18</xdr:row>
      <xdr:rowOff>0</xdr:rowOff>
    </xdr:to>
    <xdr:sp>
      <xdr:nvSpPr>
        <xdr:cNvPr id="150" name="Oval 936"/>
        <xdr:cNvSpPr>
          <a:spLocks/>
        </xdr:cNvSpPr>
      </xdr:nvSpPr>
      <xdr:spPr>
        <a:xfrm>
          <a:off x="4105275" y="2409825"/>
          <a:ext cx="57150" cy="0"/>
        </a:xfrm>
        <a:prstGeom prst="ellipse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0</xdr:rowOff>
    </xdr:from>
    <xdr:to>
      <xdr:col>6</xdr:col>
      <xdr:colOff>142875</xdr:colOff>
      <xdr:row>18</xdr:row>
      <xdr:rowOff>0</xdr:rowOff>
    </xdr:to>
    <xdr:sp>
      <xdr:nvSpPr>
        <xdr:cNvPr id="151" name="Line 937"/>
        <xdr:cNvSpPr>
          <a:spLocks/>
        </xdr:cNvSpPr>
      </xdr:nvSpPr>
      <xdr:spPr>
        <a:xfrm flipV="1">
          <a:off x="44958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314325</xdr:colOff>
      <xdr:row>18</xdr:row>
      <xdr:rowOff>0</xdr:rowOff>
    </xdr:from>
    <xdr:to>
      <xdr:col>0</xdr:col>
      <xdr:colOff>314325</xdr:colOff>
      <xdr:row>18</xdr:row>
      <xdr:rowOff>0</xdr:rowOff>
    </xdr:to>
    <xdr:sp>
      <xdr:nvSpPr>
        <xdr:cNvPr id="152" name="Line 938"/>
        <xdr:cNvSpPr>
          <a:spLocks/>
        </xdr:cNvSpPr>
      </xdr:nvSpPr>
      <xdr:spPr>
        <a:xfrm flipV="1">
          <a:off x="31432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714375</xdr:colOff>
      <xdr:row>18</xdr:row>
      <xdr:rowOff>0</xdr:rowOff>
    </xdr:from>
    <xdr:to>
      <xdr:col>5</xdr:col>
      <xdr:colOff>714375</xdr:colOff>
      <xdr:row>18</xdr:row>
      <xdr:rowOff>0</xdr:rowOff>
    </xdr:to>
    <xdr:sp>
      <xdr:nvSpPr>
        <xdr:cNvPr id="153" name="Line 941"/>
        <xdr:cNvSpPr>
          <a:spLocks/>
        </xdr:cNvSpPr>
      </xdr:nvSpPr>
      <xdr:spPr>
        <a:xfrm flipV="1">
          <a:off x="43053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714375</xdr:colOff>
      <xdr:row>18</xdr:row>
      <xdr:rowOff>0</xdr:rowOff>
    </xdr:from>
    <xdr:to>
      <xdr:col>5</xdr:col>
      <xdr:colOff>714375</xdr:colOff>
      <xdr:row>18</xdr:row>
      <xdr:rowOff>0</xdr:rowOff>
    </xdr:to>
    <xdr:sp>
      <xdr:nvSpPr>
        <xdr:cNvPr id="154" name="Line 942"/>
        <xdr:cNvSpPr>
          <a:spLocks/>
        </xdr:cNvSpPr>
      </xdr:nvSpPr>
      <xdr:spPr>
        <a:xfrm flipV="1">
          <a:off x="43053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504825</xdr:colOff>
      <xdr:row>18</xdr:row>
      <xdr:rowOff>0</xdr:rowOff>
    </xdr:from>
    <xdr:to>
      <xdr:col>0</xdr:col>
      <xdr:colOff>504825</xdr:colOff>
      <xdr:row>18</xdr:row>
      <xdr:rowOff>0</xdr:rowOff>
    </xdr:to>
    <xdr:sp>
      <xdr:nvSpPr>
        <xdr:cNvPr id="155" name="Line 945"/>
        <xdr:cNvSpPr>
          <a:spLocks/>
        </xdr:cNvSpPr>
      </xdr:nvSpPr>
      <xdr:spPr>
        <a:xfrm flipV="1">
          <a:off x="50482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323850</xdr:colOff>
      <xdr:row>18</xdr:row>
      <xdr:rowOff>0</xdr:rowOff>
    </xdr:from>
    <xdr:to>
      <xdr:col>0</xdr:col>
      <xdr:colOff>504825</xdr:colOff>
      <xdr:row>18</xdr:row>
      <xdr:rowOff>0</xdr:rowOff>
    </xdr:to>
    <xdr:sp>
      <xdr:nvSpPr>
        <xdr:cNvPr id="156" name="Line 946"/>
        <xdr:cNvSpPr>
          <a:spLocks/>
        </xdr:cNvSpPr>
      </xdr:nvSpPr>
      <xdr:spPr>
        <a:xfrm>
          <a:off x="323850" y="24098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oneCellAnchor>
    <xdr:from>
      <xdr:col>0</xdr:col>
      <xdr:colOff>304800</xdr:colOff>
      <xdr:row>18</xdr:row>
      <xdr:rowOff>0</xdr:rowOff>
    </xdr:from>
    <xdr:ext cx="238125" cy="180975"/>
    <xdr:sp>
      <xdr:nvSpPr>
        <xdr:cNvPr id="157" name="Text 506"/>
        <xdr:cNvSpPr txBox="1">
          <a:spLocks noChangeArrowheads="1"/>
        </xdr:cNvSpPr>
      </xdr:nvSpPr>
      <xdr:spPr>
        <a:xfrm>
          <a:off x="304800" y="2409825"/>
          <a:ext cx="2381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s5</a:t>
          </a:r>
        </a:p>
      </xdr:txBody>
    </xdr:sp>
    <xdr:clientData/>
  </xdr:oneCellAnchor>
  <xdr:twoCellAnchor>
    <xdr:from>
      <xdr:col>5</xdr:col>
      <xdr:colOff>409575</xdr:colOff>
      <xdr:row>18</xdr:row>
      <xdr:rowOff>0</xdr:rowOff>
    </xdr:from>
    <xdr:to>
      <xdr:col>5</xdr:col>
      <xdr:colOff>485775</xdr:colOff>
      <xdr:row>18</xdr:row>
      <xdr:rowOff>0</xdr:rowOff>
    </xdr:to>
    <xdr:sp>
      <xdr:nvSpPr>
        <xdr:cNvPr id="158" name="Rectangle 954"/>
        <xdr:cNvSpPr>
          <a:spLocks/>
        </xdr:cNvSpPr>
      </xdr:nvSpPr>
      <xdr:spPr>
        <a:xfrm>
          <a:off x="4000500" y="24098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714375</xdr:colOff>
      <xdr:row>18</xdr:row>
      <xdr:rowOff>0</xdr:rowOff>
    </xdr:from>
    <xdr:to>
      <xdr:col>5</xdr:col>
      <xdr:colOff>714375</xdr:colOff>
      <xdr:row>18</xdr:row>
      <xdr:rowOff>0</xdr:rowOff>
    </xdr:to>
    <xdr:sp>
      <xdr:nvSpPr>
        <xdr:cNvPr id="159" name="Line 957"/>
        <xdr:cNvSpPr>
          <a:spLocks/>
        </xdr:cNvSpPr>
      </xdr:nvSpPr>
      <xdr:spPr>
        <a:xfrm>
          <a:off x="43053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504825</xdr:colOff>
      <xdr:row>18</xdr:row>
      <xdr:rowOff>0</xdr:rowOff>
    </xdr:from>
    <xdr:to>
      <xdr:col>1</xdr:col>
      <xdr:colOff>504825</xdr:colOff>
      <xdr:row>18</xdr:row>
      <xdr:rowOff>0</xdr:rowOff>
    </xdr:to>
    <xdr:sp>
      <xdr:nvSpPr>
        <xdr:cNvPr id="160" name="Rectangle 960"/>
        <xdr:cNvSpPr>
          <a:spLocks/>
        </xdr:cNvSpPr>
      </xdr:nvSpPr>
      <xdr:spPr>
        <a:xfrm>
          <a:off x="504825" y="2409825"/>
          <a:ext cx="60007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762000</xdr:colOff>
      <xdr:row>18</xdr:row>
      <xdr:rowOff>0</xdr:rowOff>
    </xdr:from>
    <xdr:to>
      <xdr:col>4</xdr:col>
      <xdr:colOff>762000</xdr:colOff>
      <xdr:row>18</xdr:row>
      <xdr:rowOff>0</xdr:rowOff>
    </xdr:to>
    <xdr:sp>
      <xdr:nvSpPr>
        <xdr:cNvPr id="161" name="Line 961"/>
        <xdr:cNvSpPr>
          <a:spLocks/>
        </xdr:cNvSpPr>
      </xdr:nvSpPr>
      <xdr:spPr>
        <a:xfrm>
          <a:off x="34194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238125</xdr:colOff>
      <xdr:row>18</xdr:row>
      <xdr:rowOff>0</xdr:rowOff>
    </xdr:from>
    <xdr:to>
      <xdr:col>4</xdr:col>
      <xdr:colOff>390525</xdr:colOff>
      <xdr:row>18</xdr:row>
      <xdr:rowOff>0</xdr:rowOff>
    </xdr:to>
    <xdr:sp>
      <xdr:nvSpPr>
        <xdr:cNvPr id="162" name="Oval 964"/>
        <xdr:cNvSpPr>
          <a:spLocks/>
        </xdr:cNvSpPr>
      </xdr:nvSpPr>
      <xdr:spPr>
        <a:xfrm>
          <a:off x="2895600" y="2409825"/>
          <a:ext cx="152400" cy="0"/>
        </a:xfrm>
        <a:prstGeom prst="ellipse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0</xdr:rowOff>
    </xdr:from>
    <xdr:to>
      <xdr:col>4</xdr:col>
      <xdr:colOff>571500</xdr:colOff>
      <xdr:row>18</xdr:row>
      <xdr:rowOff>0</xdr:rowOff>
    </xdr:to>
    <xdr:sp>
      <xdr:nvSpPr>
        <xdr:cNvPr id="163" name="Rectangle 965"/>
        <xdr:cNvSpPr>
          <a:spLocks/>
        </xdr:cNvSpPr>
      </xdr:nvSpPr>
      <xdr:spPr>
        <a:xfrm>
          <a:off x="2714625" y="2409825"/>
          <a:ext cx="52387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123825</xdr:colOff>
      <xdr:row>18</xdr:row>
      <xdr:rowOff>0</xdr:rowOff>
    </xdr:to>
    <xdr:sp>
      <xdr:nvSpPr>
        <xdr:cNvPr id="164" name="Rectangle 966"/>
        <xdr:cNvSpPr>
          <a:spLocks/>
        </xdr:cNvSpPr>
      </xdr:nvSpPr>
      <xdr:spPr>
        <a:xfrm>
          <a:off x="2686050" y="2409825"/>
          <a:ext cx="8572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0</xdr:rowOff>
    </xdr:from>
    <xdr:to>
      <xdr:col>4</xdr:col>
      <xdr:colOff>590550</xdr:colOff>
      <xdr:row>18</xdr:row>
      <xdr:rowOff>0</xdr:rowOff>
    </xdr:to>
    <xdr:sp>
      <xdr:nvSpPr>
        <xdr:cNvPr id="165" name="Rectangle 967"/>
        <xdr:cNvSpPr>
          <a:spLocks/>
        </xdr:cNvSpPr>
      </xdr:nvSpPr>
      <xdr:spPr>
        <a:xfrm>
          <a:off x="3143250" y="2409825"/>
          <a:ext cx="95250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166" name="Rectangle 968"/>
        <xdr:cNvSpPr>
          <a:spLocks/>
        </xdr:cNvSpPr>
      </xdr:nvSpPr>
      <xdr:spPr>
        <a:xfrm>
          <a:off x="2667000" y="2409825"/>
          <a:ext cx="66675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0</xdr:rowOff>
    </xdr:from>
    <xdr:to>
      <xdr:col>4</xdr:col>
      <xdr:colOff>180975</xdr:colOff>
      <xdr:row>18</xdr:row>
      <xdr:rowOff>0</xdr:rowOff>
    </xdr:to>
    <xdr:sp>
      <xdr:nvSpPr>
        <xdr:cNvPr id="167" name="Rectangle 969"/>
        <xdr:cNvSpPr>
          <a:spLocks/>
        </xdr:cNvSpPr>
      </xdr:nvSpPr>
      <xdr:spPr>
        <a:xfrm>
          <a:off x="2752725" y="2409825"/>
          <a:ext cx="85725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552450</xdr:colOff>
      <xdr:row>18</xdr:row>
      <xdr:rowOff>0</xdr:rowOff>
    </xdr:from>
    <xdr:to>
      <xdr:col>4</xdr:col>
      <xdr:colOff>628650</xdr:colOff>
      <xdr:row>18</xdr:row>
      <xdr:rowOff>0</xdr:rowOff>
    </xdr:to>
    <xdr:sp>
      <xdr:nvSpPr>
        <xdr:cNvPr id="168" name="Rectangle 970"/>
        <xdr:cNvSpPr>
          <a:spLocks/>
        </xdr:cNvSpPr>
      </xdr:nvSpPr>
      <xdr:spPr>
        <a:xfrm>
          <a:off x="3209925" y="24098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0</xdr:rowOff>
    </xdr:from>
    <xdr:to>
      <xdr:col>4</xdr:col>
      <xdr:colOff>533400</xdr:colOff>
      <xdr:row>18</xdr:row>
      <xdr:rowOff>0</xdr:rowOff>
    </xdr:to>
    <xdr:sp>
      <xdr:nvSpPr>
        <xdr:cNvPr id="169" name="Rectangle 972"/>
        <xdr:cNvSpPr>
          <a:spLocks/>
        </xdr:cNvSpPr>
      </xdr:nvSpPr>
      <xdr:spPr>
        <a:xfrm>
          <a:off x="3114675" y="24098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3</xdr:col>
      <xdr:colOff>561975</xdr:colOff>
      <xdr:row>18</xdr:row>
      <xdr:rowOff>0</xdr:rowOff>
    </xdr:to>
    <xdr:sp>
      <xdr:nvSpPr>
        <xdr:cNvPr id="170" name="Line 974"/>
        <xdr:cNvSpPr>
          <a:spLocks/>
        </xdr:cNvSpPr>
      </xdr:nvSpPr>
      <xdr:spPr>
        <a:xfrm>
          <a:off x="253365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314325</xdr:colOff>
      <xdr:row>18</xdr:row>
      <xdr:rowOff>0</xdr:rowOff>
    </xdr:from>
    <xdr:to>
      <xdr:col>4</xdr:col>
      <xdr:colOff>314325</xdr:colOff>
      <xdr:row>18</xdr:row>
      <xdr:rowOff>0</xdr:rowOff>
    </xdr:to>
    <xdr:sp>
      <xdr:nvSpPr>
        <xdr:cNvPr id="171" name="Line 980"/>
        <xdr:cNvSpPr>
          <a:spLocks/>
        </xdr:cNvSpPr>
      </xdr:nvSpPr>
      <xdr:spPr>
        <a:xfrm>
          <a:off x="29718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57150</xdr:colOff>
      <xdr:row>18</xdr:row>
      <xdr:rowOff>0</xdr:rowOff>
    </xdr:to>
    <xdr:sp>
      <xdr:nvSpPr>
        <xdr:cNvPr id="172" name="Arc 981"/>
        <xdr:cNvSpPr>
          <a:spLocks/>
        </xdr:cNvSpPr>
      </xdr:nvSpPr>
      <xdr:spPr>
        <a:xfrm flipH="1">
          <a:off x="2667000" y="2409825"/>
          <a:ext cx="47625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600075</xdr:colOff>
      <xdr:row>18</xdr:row>
      <xdr:rowOff>0</xdr:rowOff>
    </xdr:from>
    <xdr:to>
      <xdr:col>4</xdr:col>
      <xdr:colOff>628650</xdr:colOff>
      <xdr:row>18</xdr:row>
      <xdr:rowOff>0</xdr:rowOff>
    </xdr:to>
    <xdr:sp>
      <xdr:nvSpPr>
        <xdr:cNvPr id="173" name="Arc 982"/>
        <xdr:cNvSpPr>
          <a:spLocks/>
        </xdr:cNvSpPr>
      </xdr:nvSpPr>
      <xdr:spPr>
        <a:xfrm>
          <a:off x="3257550" y="2409825"/>
          <a:ext cx="28575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628650</xdr:colOff>
      <xdr:row>18</xdr:row>
      <xdr:rowOff>0</xdr:rowOff>
    </xdr:from>
    <xdr:to>
      <xdr:col>4</xdr:col>
      <xdr:colOff>685800</xdr:colOff>
      <xdr:row>18</xdr:row>
      <xdr:rowOff>0</xdr:rowOff>
    </xdr:to>
    <xdr:sp>
      <xdr:nvSpPr>
        <xdr:cNvPr id="174" name="Rectangle 983"/>
        <xdr:cNvSpPr>
          <a:spLocks/>
        </xdr:cNvSpPr>
      </xdr:nvSpPr>
      <xdr:spPr>
        <a:xfrm>
          <a:off x="3286125" y="2409825"/>
          <a:ext cx="571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647700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175" name="Rectangle 984"/>
        <xdr:cNvSpPr>
          <a:spLocks/>
        </xdr:cNvSpPr>
      </xdr:nvSpPr>
      <xdr:spPr>
        <a:xfrm>
          <a:off x="2619375" y="2409825"/>
          <a:ext cx="476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0</xdr:rowOff>
    </xdr:from>
    <xdr:to>
      <xdr:col>4</xdr:col>
      <xdr:colOff>152400</xdr:colOff>
      <xdr:row>18</xdr:row>
      <xdr:rowOff>0</xdr:rowOff>
    </xdr:to>
    <xdr:sp>
      <xdr:nvSpPr>
        <xdr:cNvPr id="176" name="Oval 985"/>
        <xdr:cNvSpPr>
          <a:spLocks/>
        </xdr:cNvSpPr>
      </xdr:nvSpPr>
      <xdr:spPr>
        <a:xfrm>
          <a:off x="2714625" y="2409825"/>
          <a:ext cx="95250" cy="0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0</xdr:rowOff>
    </xdr:from>
    <xdr:to>
      <xdr:col>4</xdr:col>
      <xdr:colOff>590550</xdr:colOff>
      <xdr:row>18</xdr:row>
      <xdr:rowOff>0</xdr:rowOff>
    </xdr:to>
    <xdr:sp>
      <xdr:nvSpPr>
        <xdr:cNvPr id="177" name="Oval 986"/>
        <xdr:cNvSpPr>
          <a:spLocks/>
        </xdr:cNvSpPr>
      </xdr:nvSpPr>
      <xdr:spPr>
        <a:xfrm>
          <a:off x="3143250" y="2409825"/>
          <a:ext cx="95250" cy="0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0</xdr:rowOff>
    </xdr:from>
    <xdr:to>
      <xdr:col>4</xdr:col>
      <xdr:colOff>123825</xdr:colOff>
      <xdr:row>18</xdr:row>
      <xdr:rowOff>0</xdr:rowOff>
    </xdr:to>
    <xdr:sp>
      <xdr:nvSpPr>
        <xdr:cNvPr id="178" name="Line 987"/>
        <xdr:cNvSpPr>
          <a:spLocks/>
        </xdr:cNvSpPr>
      </xdr:nvSpPr>
      <xdr:spPr>
        <a:xfrm flipH="1">
          <a:off x="2705100" y="24098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0</xdr:rowOff>
    </xdr:from>
    <xdr:to>
      <xdr:col>4</xdr:col>
      <xdr:colOff>95250</xdr:colOff>
      <xdr:row>18</xdr:row>
      <xdr:rowOff>0</xdr:rowOff>
    </xdr:to>
    <xdr:sp>
      <xdr:nvSpPr>
        <xdr:cNvPr id="179" name="Line 988"/>
        <xdr:cNvSpPr>
          <a:spLocks/>
        </xdr:cNvSpPr>
      </xdr:nvSpPr>
      <xdr:spPr>
        <a:xfrm flipH="1">
          <a:off x="2714625" y="24098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0</xdr:rowOff>
    </xdr:from>
    <xdr:to>
      <xdr:col>4</xdr:col>
      <xdr:colOff>104775</xdr:colOff>
      <xdr:row>18</xdr:row>
      <xdr:rowOff>0</xdr:rowOff>
    </xdr:to>
    <xdr:sp>
      <xdr:nvSpPr>
        <xdr:cNvPr id="180" name="Line 989"/>
        <xdr:cNvSpPr>
          <a:spLocks/>
        </xdr:cNvSpPr>
      </xdr:nvSpPr>
      <xdr:spPr>
        <a:xfrm flipH="1">
          <a:off x="2724150" y="24098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0</xdr:rowOff>
    </xdr:from>
    <xdr:to>
      <xdr:col>4</xdr:col>
      <xdr:colOff>238125</xdr:colOff>
      <xdr:row>18</xdr:row>
      <xdr:rowOff>0</xdr:rowOff>
    </xdr:to>
    <xdr:sp>
      <xdr:nvSpPr>
        <xdr:cNvPr id="181" name="Line 990"/>
        <xdr:cNvSpPr>
          <a:spLocks/>
        </xdr:cNvSpPr>
      </xdr:nvSpPr>
      <xdr:spPr>
        <a:xfrm flipH="1">
          <a:off x="2781300" y="24098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152400</xdr:colOff>
      <xdr:row>18</xdr:row>
      <xdr:rowOff>0</xdr:rowOff>
    </xdr:from>
    <xdr:to>
      <xdr:col>4</xdr:col>
      <xdr:colOff>200025</xdr:colOff>
      <xdr:row>18</xdr:row>
      <xdr:rowOff>0</xdr:rowOff>
    </xdr:to>
    <xdr:sp>
      <xdr:nvSpPr>
        <xdr:cNvPr id="182" name="Line 991"/>
        <xdr:cNvSpPr>
          <a:spLocks/>
        </xdr:cNvSpPr>
      </xdr:nvSpPr>
      <xdr:spPr>
        <a:xfrm flipH="1">
          <a:off x="2809875" y="24098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161925</xdr:colOff>
      <xdr:row>18</xdr:row>
      <xdr:rowOff>0</xdr:rowOff>
    </xdr:from>
    <xdr:to>
      <xdr:col>4</xdr:col>
      <xdr:colOff>209550</xdr:colOff>
      <xdr:row>18</xdr:row>
      <xdr:rowOff>0</xdr:rowOff>
    </xdr:to>
    <xdr:sp>
      <xdr:nvSpPr>
        <xdr:cNvPr id="183" name="Line 992"/>
        <xdr:cNvSpPr>
          <a:spLocks/>
        </xdr:cNvSpPr>
      </xdr:nvSpPr>
      <xdr:spPr>
        <a:xfrm flipH="1">
          <a:off x="2819400" y="24098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381000</xdr:colOff>
      <xdr:row>18</xdr:row>
      <xdr:rowOff>0</xdr:rowOff>
    </xdr:from>
    <xdr:to>
      <xdr:col>4</xdr:col>
      <xdr:colOff>428625</xdr:colOff>
      <xdr:row>18</xdr:row>
      <xdr:rowOff>0</xdr:rowOff>
    </xdr:to>
    <xdr:sp>
      <xdr:nvSpPr>
        <xdr:cNvPr id="184" name="Line 995"/>
        <xdr:cNvSpPr>
          <a:spLocks/>
        </xdr:cNvSpPr>
      </xdr:nvSpPr>
      <xdr:spPr>
        <a:xfrm flipH="1">
          <a:off x="3038475" y="24098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438150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185" name="Line 996"/>
        <xdr:cNvSpPr>
          <a:spLocks/>
        </xdr:cNvSpPr>
      </xdr:nvSpPr>
      <xdr:spPr>
        <a:xfrm flipH="1">
          <a:off x="3095625" y="24098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514350</xdr:colOff>
      <xdr:row>18</xdr:row>
      <xdr:rowOff>0</xdr:rowOff>
    </xdr:to>
    <xdr:sp>
      <xdr:nvSpPr>
        <xdr:cNvPr id="186" name="Line 997"/>
        <xdr:cNvSpPr>
          <a:spLocks/>
        </xdr:cNvSpPr>
      </xdr:nvSpPr>
      <xdr:spPr>
        <a:xfrm flipH="1">
          <a:off x="3124200" y="24098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0</xdr:rowOff>
    </xdr:from>
    <xdr:to>
      <xdr:col>4</xdr:col>
      <xdr:colOff>523875</xdr:colOff>
      <xdr:row>18</xdr:row>
      <xdr:rowOff>0</xdr:rowOff>
    </xdr:to>
    <xdr:sp>
      <xdr:nvSpPr>
        <xdr:cNvPr id="187" name="Line 998"/>
        <xdr:cNvSpPr>
          <a:spLocks/>
        </xdr:cNvSpPr>
      </xdr:nvSpPr>
      <xdr:spPr>
        <a:xfrm flipH="1">
          <a:off x="3133725" y="24098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0</xdr:rowOff>
    </xdr:from>
    <xdr:to>
      <xdr:col>4</xdr:col>
      <xdr:colOff>561975</xdr:colOff>
      <xdr:row>18</xdr:row>
      <xdr:rowOff>0</xdr:rowOff>
    </xdr:to>
    <xdr:sp>
      <xdr:nvSpPr>
        <xdr:cNvPr id="188" name="Line 999"/>
        <xdr:cNvSpPr>
          <a:spLocks/>
        </xdr:cNvSpPr>
      </xdr:nvSpPr>
      <xdr:spPr>
        <a:xfrm>
          <a:off x="3133725" y="240982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0</xdr:rowOff>
    </xdr:from>
    <xdr:to>
      <xdr:col>2</xdr:col>
      <xdr:colOff>314325</xdr:colOff>
      <xdr:row>18</xdr:row>
      <xdr:rowOff>0</xdr:rowOff>
    </xdr:to>
    <xdr:sp>
      <xdr:nvSpPr>
        <xdr:cNvPr id="189" name="Line 114"/>
        <xdr:cNvSpPr>
          <a:spLocks/>
        </xdr:cNvSpPr>
      </xdr:nvSpPr>
      <xdr:spPr>
        <a:xfrm>
          <a:off x="16002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219075</xdr:colOff>
      <xdr:row>18</xdr:row>
      <xdr:rowOff>0</xdr:rowOff>
    </xdr:to>
    <xdr:sp>
      <xdr:nvSpPr>
        <xdr:cNvPr id="190" name="Text 364"/>
        <xdr:cNvSpPr txBox="1">
          <a:spLocks noChangeArrowheads="1"/>
        </xdr:cNvSpPr>
      </xdr:nvSpPr>
      <xdr:spPr>
        <a:xfrm>
          <a:off x="609600" y="24098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76200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191" name="Text 366"/>
        <xdr:cNvSpPr txBox="1">
          <a:spLocks noChangeArrowheads="1"/>
        </xdr:cNvSpPr>
      </xdr:nvSpPr>
      <xdr:spPr>
        <a:xfrm>
          <a:off x="676275" y="24098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V1=1200</a:t>
          </a:r>
        </a:p>
      </xdr:txBody>
    </xdr:sp>
    <xdr:clientData/>
  </xdr:twoCellAnchor>
  <xdr:twoCellAnchor>
    <xdr:from>
      <xdr:col>0</xdr:col>
      <xdr:colOff>514350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192" name="Line 141"/>
        <xdr:cNvSpPr>
          <a:spLocks/>
        </xdr:cNvSpPr>
      </xdr:nvSpPr>
      <xdr:spPr>
        <a:xfrm>
          <a:off x="51435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171450</xdr:colOff>
      <xdr:row>18</xdr:row>
      <xdr:rowOff>0</xdr:rowOff>
    </xdr:from>
    <xdr:to>
      <xdr:col>2</xdr:col>
      <xdr:colOff>361950</xdr:colOff>
      <xdr:row>18</xdr:row>
      <xdr:rowOff>0</xdr:rowOff>
    </xdr:to>
    <xdr:sp>
      <xdr:nvSpPr>
        <xdr:cNvPr id="193" name="Text 372"/>
        <xdr:cNvSpPr txBox="1">
          <a:spLocks noChangeArrowheads="1"/>
        </xdr:cNvSpPr>
      </xdr:nvSpPr>
      <xdr:spPr>
        <a:xfrm>
          <a:off x="1457325" y="2409825"/>
          <a:ext cx="19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466725</xdr:colOff>
      <xdr:row>18</xdr:row>
      <xdr:rowOff>0</xdr:rowOff>
    </xdr:from>
    <xdr:to>
      <xdr:col>0</xdr:col>
      <xdr:colOff>552450</xdr:colOff>
      <xdr:row>18</xdr:row>
      <xdr:rowOff>0</xdr:rowOff>
    </xdr:to>
    <xdr:sp>
      <xdr:nvSpPr>
        <xdr:cNvPr id="194" name="Line 145"/>
        <xdr:cNvSpPr>
          <a:spLocks/>
        </xdr:cNvSpPr>
      </xdr:nvSpPr>
      <xdr:spPr>
        <a:xfrm flipV="1">
          <a:off x="466725" y="2409825"/>
          <a:ext cx="85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190500</xdr:colOff>
      <xdr:row>18</xdr:row>
      <xdr:rowOff>0</xdr:rowOff>
    </xdr:from>
    <xdr:to>
      <xdr:col>6</xdr:col>
      <xdr:colOff>485775</xdr:colOff>
      <xdr:row>18</xdr:row>
      <xdr:rowOff>0</xdr:rowOff>
    </xdr:to>
    <xdr:sp>
      <xdr:nvSpPr>
        <xdr:cNvPr id="195" name="Text 364"/>
        <xdr:cNvSpPr txBox="1">
          <a:spLocks noChangeArrowheads="1"/>
        </xdr:cNvSpPr>
      </xdr:nvSpPr>
      <xdr:spPr>
        <a:xfrm>
          <a:off x="4543425" y="240982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6</xdr:col>
      <xdr:colOff>257175</xdr:colOff>
      <xdr:row>18</xdr:row>
      <xdr:rowOff>0</xdr:rowOff>
    </xdr:from>
    <xdr:to>
      <xdr:col>7</xdr:col>
      <xdr:colOff>190500</xdr:colOff>
      <xdr:row>18</xdr:row>
      <xdr:rowOff>0</xdr:rowOff>
    </xdr:to>
    <xdr:sp>
      <xdr:nvSpPr>
        <xdr:cNvPr id="196" name="Text 366"/>
        <xdr:cNvSpPr txBox="1">
          <a:spLocks noChangeArrowheads="1"/>
        </xdr:cNvSpPr>
      </xdr:nvSpPr>
      <xdr:spPr>
        <a:xfrm>
          <a:off x="4610100" y="24098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V3=1800</a:t>
          </a:r>
        </a:p>
      </xdr:txBody>
    </xdr:sp>
    <xdr:clientData/>
  </xdr:twoCellAnchor>
  <xdr:twoCellAnchor>
    <xdr:from>
      <xdr:col>7</xdr:col>
      <xdr:colOff>590550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197" name="Text 372"/>
        <xdr:cNvSpPr txBox="1">
          <a:spLocks noChangeArrowheads="1"/>
        </xdr:cNvSpPr>
      </xdr:nvSpPr>
      <xdr:spPr>
        <a:xfrm>
          <a:off x="5629275" y="2409825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4</xdr:col>
      <xdr:colOff>304800</xdr:colOff>
      <xdr:row>18</xdr:row>
      <xdr:rowOff>0</xdr:rowOff>
    </xdr:from>
    <xdr:to>
      <xdr:col>4</xdr:col>
      <xdr:colOff>600075</xdr:colOff>
      <xdr:row>18</xdr:row>
      <xdr:rowOff>0</xdr:rowOff>
    </xdr:to>
    <xdr:sp>
      <xdr:nvSpPr>
        <xdr:cNvPr id="198" name="Text 364"/>
        <xdr:cNvSpPr txBox="1">
          <a:spLocks noChangeArrowheads="1"/>
        </xdr:cNvSpPr>
      </xdr:nvSpPr>
      <xdr:spPr>
        <a:xfrm>
          <a:off x="2962275" y="2409825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5</xdr:col>
      <xdr:colOff>66675</xdr:colOff>
      <xdr:row>18</xdr:row>
      <xdr:rowOff>0</xdr:rowOff>
    </xdr:to>
    <xdr:sp>
      <xdr:nvSpPr>
        <xdr:cNvPr id="199" name="Text 366"/>
        <xdr:cNvSpPr txBox="1">
          <a:spLocks noChangeArrowheads="1"/>
        </xdr:cNvSpPr>
      </xdr:nvSpPr>
      <xdr:spPr>
        <a:xfrm>
          <a:off x="3028950" y="2409825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V2=1800</a:t>
          </a:r>
        </a:p>
      </xdr:txBody>
    </xdr:sp>
    <xdr:clientData/>
  </xdr:twoCellAnchor>
  <xdr:twoCellAnchor>
    <xdr:from>
      <xdr:col>5</xdr:col>
      <xdr:colOff>466725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" name="Text 372"/>
        <xdr:cNvSpPr txBox="1">
          <a:spLocks noChangeArrowheads="1"/>
        </xdr:cNvSpPr>
      </xdr:nvSpPr>
      <xdr:spPr>
        <a:xfrm>
          <a:off x="4057650" y="2409825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9</xdr:col>
      <xdr:colOff>266700</xdr:colOff>
      <xdr:row>20</xdr:row>
      <xdr:rowOff>0</xdr:rowOff>
    </xdr:from>
    <xdr:to>
      <xdr:col>9</xdr:col>
      <xdr:colOff>457200</xdr:colOff>
      <xdr:row>20</xdr:row>
      <xdr:rowOff>0</xdr:rowOff>
    </xdr:to>
    <xdr:sp>
      <xdr:nvSpPr>
        <xdr:cNvPr id="201" name="Text 398"/>
        <xdr:cNvSpPr txBox="1">
          <a:spLocks noChangeArrowheads="1"/>
        </xdr:cNvSpPr>
      </xdr:nvSpPr>
      <xdr:spPr>
        <a:xfrm>
          <a:off x="6705600" y="2733675"/>
          <a:ext cx="19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®</a:t>
          </a:r>
        </a:p>
      </xdr:txBody>
    </xdr:sp>
    <xdr:clientData/>
  </xdr:twoCellAnchor>
  <xdr:twoCellAnchor>
    <xdr:from>
      <xdr:col>9</xdr:col>
      <xdr:colOff>266700</xdr:colOff>
      <xdr:row>20</xdr:row>
      <xdr:rowOff>0</xdr:rowOff>
    </xdr:from>
    <xdr:to>
      <xdr:col>9</xdr:col>
      <xdr:colOff>457200</xdr:colOff>
      <xdr:row>20</xdr:row>
      <xdr:rowOff>0</xdr:rowOff>
    </xdr:to>
    <xdr:sp>
      <xdr:nvSpPr>
        <xdr:cNvPr id="202" name="Text 402"/>
        <xdr:cNvSpPr txBox="1">
          <a:spLocks noChangeArrowheads="1"/>
        </xdr:cNvSpPr>
      </xdr:nvSpPr>
      <xdr:spPr>
        <a:xfrm>
          <a:off x="6705600" y="2733675"/>
          <a:ext cx="19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®</a:t>
          </a:r>
        </a:p>
      </xdr:txBody>
    </xdr:sp>
    <xdr:clientData/>
  </xdr:twoCellAnchor>
  <xdr:twoCellAnchor>
    <xdr:from>
      <xdr:col>6</xdr:col>
      <xdr:colOff>514350</xdr:colOff>
      <xdr:row>20</xdr:row>
      <xdr:rowOff>0</xdr:rowOff>
    </xdr:from>
    <xdr:to>
      <xdr:col>7</xdr:col>
      <xdr:colOff>66675</xdr:colOff>
      <xdr:row>20</xdr:row>
      <xdr:rowOff>0</xdr:rowOff>
    </xdr:to>
    <xdr:sp>
      <xdr:nvSpPr>
        <xdr:cNvPr id="203" name="Text 426"/>
        <xdr:cNvSpPr txBox="1">
          <a:spLocks noChangeArrowheads="1"/>
        </xdr:cNvSpPr>
      </xdr:nvSpPr>
      <xdr:spPr>
        <a:xfrm>
          <a:off x="4867275" y="2733675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®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04" name="Text 1369"/>
        <xdr:cNvSpPr txBox="1">
          <a:spLocks noChangeArrowheads="1"/>
        </xdr:cNvSpPr>
      </xdr:nvSpPr>
      <xdr:spPr>
        <a:xfrm>
          <a:off x="1971675" y="2733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/>
            <a:t>Group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63</xdr:row>
      <xdr:rowOff>9525</xdr:rowOff>
    </xdr:from>
    <xdr:to>
      <xdr:col>8</xdr:col>
      <xdr:colOff>466725</xdr:colOff>
      <xdr:row>63</xdr:row>
      <xdr:rowOff>180975</xdr:rowOff>
    </xdr:to>
    <xdr:sp>
      <xdr:nvSpPr>
        <xdr:cNvPr id="1" name="Text 398"/>
        <xdr:cNvSpPr txBox="1">
          <a:spLocks noChangeArrowheads="1"/>
        </xdr:cNvSpPr>
      </xdr:nvSpPr>
      <xdr:spPr>
        <a:xfrm>
          <a:off x="6219825" y="10610850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®</a:t>
          </a:r>
        </a:p>
      </xdr:txBody>
    </xdr:sp>
    <xdr:clientData/>
  </xdr:twoCellAnchor>
  <xdr:twoCellAnchor>
    <xdr:from>
      <xdr:col>8</xdr:col>
      <xdr:colOff>266700</xdr:colOff>
      <xdr:row>64</xdr:row>
      <xdr:rowOff>19050</xdr:rowOff>
    </xdr:from>
    <xdr:to>
      <xdr:col>8</xdr:col>
      <xdr:colOff>466725</xdr:colOff>
      <xdr:row>65</xdr:row>
      <xdr:rowOff>0</xdr:rowOff>
    </xdr:to>
    <xdr:sp>
      <xdr:nvSpPr>
        <xdr:cNvPr id="2" name="Text 402"/>
        <xdr:cNvSpPr txBox="1">
          <a:spLocks noChangeArrowheads="1"/>
        </xdr:cNvSpPr>
      </xdr:nvSpPr>
      <xdr:spPr>
        <a:xfrm>
          <a:off x="6219825" y="1080135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®</a:t>
          </a:r>
        </a:p>
      </xdr:txBody>
    </xdr:sp>
    <xdr:clientData/>
  </xdr:twoCellAnchor>
  <xdr:twoCellAnchor>
    <xdr:from>
      <xdr:col>5</xdr:col>
      <xdr:colOff>514350</xdr:colOff>
      <xdr:row>71</xdr:row>
      <xdr:rowOff>0</xdr:rowOff>
    </xdr:from>
    <xdr:to>
      <xdr:col>6</xdr:col>
      <xdr:colOff>66675</xdr:colOff>
      <xdr:row>71</xdr:row>
      <xdr:rowOff>0</xdr:rowOff>
    </xdr:to>
    <xdr:sp>
      <xdr:nvSpPr>
        <xdr:cNvPr id="3" name="Text 426"/>
        <xdr:cNvSpPr txBox="1">
          <a:spLocks noChangeArrowheads="1"/>
        </xdr:cNvSpPr>
      </xdr:nvSpPr>
      <xdr:spPr>
        <a:xfrm>
          <a:off x="4181475" y="1202055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®</a:t>
          </a:r>
        </a:p>
      </xdr:txBody>
    </xdr:sp>
    <xdr:clientData/>
  </xdr:twoCellAnchor>
  <xdr:oneCellAnchor>
    <xdr:from>
      <xdr:col>3</xdr:col>
      <xdr:colOff>571500</xdr:colOff>
      <xdr:row>31</xdr:row>
      <xdr:rowOff>76200</xdr:rowOff>
    </xdr:from>
    <xdr:ext cx="533400" cy="257175"/>
    <xdr:sp>
      <xdr:nvSpPr>
        <xdr:cNvPr id="4" name="AutoShape 40"/>
        <xdr:cNvSpPr>
          <a:spLocks/>
        </xdr:cNvSpPr>
      </xdr:nvSpPr>
      <xdr:spPr>
        <a:xfrm>
          <a:off x="2647950" y="5324475"/>
          <a:ext cx="533400" cy="257175"/>
        </a:xfrm>
        <a:prstGeom prst="borderCallout2">
          <a:avLst>
            <a:gd name="adj1" fmla="val -158162"/>
            <a:gd name="adj2" fmla="val 3333"/>
            <a:gd name="adj3" fmla="val -115305"/>
            <a:gd name="adj4" fmla="val -9999"/>
            <a:gd name="adj5" fmla="val -66328"/>
            <a:gd name="adj6" fmla="val -9999"/>
            <a:gd name="adj7" fmla="val -123467"/>
            <a:gd name="adj8" fmla="val 3333"/>
          </a:avLst>
        </a:prstGeom>
        <a:solidFill>
          <a:srgbClr val="FFFF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.VnArial"/>
              <a:ea typeface=".VnArial"/>
              <a:cs typeface=".VnArial"/>
            </a:rPr>
            <a:t>Enter 0
for 1 row</a:t>
          </a:r>
        </a:p>
      </xdr:txBody>
    </xdr:sp>
    <xdr:clientData fPrintsWithSheet="0"/>
  </xdr:oneCellAnchor>
  <xdr:twoCellAnchor>
    <xdr:from>
      <xdr:col>4</xdr:col>
      <xdr:colOff>647700</xdr:colOff>
      <xdr:row>25</xdr:row>
      <xdr:rowOff>38100</xdr:rowOff>
    </xdr:from>
    <xdr:to>
      <xdr:col>9</xdr:col>
      <xdr:colOff>247650</xdr:colOff>
      <xdr:row>39</xdr:row>
      <xdr:rowOff>123825</xdr:rowOff>
    </xdr:to>
    <xdr:grpSp>
      <xdr:nvGrpSpPr>
        <xdr:cNvPr id="5" name="Group 41"/>
        <xdr:cNvGrpSpPr>
          <a:grpSpLocks/>
        </xdr:cNvGrpSpPr>
      </xdr:nvGrpSpPr>
      <xdr:grpSpPr>
        <a:xfrm>
          <a:off x="3409950" y="4314825"/>
          <a:ext cx="3733800" cy="2352675"/>
          <a:chOff x="315" y="2282"/>
          <a:chExt cx="284" cy="261"/>
        </a:xfrm>
        <a:solidFill>
          <a:srgbClr val="FFFFFF"/>
        </a:solidFill>
      </xdr:grpSpPr>
      <xdr:sp>
        <xdr:nvSpPr>
          <xdr:cNvPr id="6" name="Text 386"/>
          <xdr:cNvSpPr txBox="1">
            <a:spLocks noChangeArrowheads="1"/>
          </xdr:cNvSpPr>
        </xdr:nvSpPr>
        <xdr:spPr>
          <a:xfrm>
            <a:off x="428" y="2282"/>
            <a:ext cx="38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n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tA</a:t>
            </a: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,D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tA</a:t>
            </a:r>
          </a:p>
        </xdr:txBody>
      </xdr:sp>
      <xdr:sp>
        <xdr:nvSpPr>
          <xdr:cNvPr id="7" name="Rectangle 43"/>
          <xdr:cNvSpPr>
            <a:spLocks/>
          </xdr:cNvSpPr>
        </xdr:nvSpPr>
        <xdr:spPr>
          <a:xfrm>
            <a:off x="384" y="2329"/>
            <a:ext cx="128" cy="148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8" name="Oval 44"/>
          <xdr:cNvSpPr>
            <a:spLocks/>
          </xdr:cNvSpPr>
        </xdr:nvSpPr>
        <xdr:spPr>
          <a:xfrm>
            <a:off x="391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9" name="Oval 45"/>
          <xdr:cNvSpPr>
            <a:spLocks/>
          </xdr:cNvSpPr>
        </xdr:nvSpPr>
        <xdr:spPr>
          <a:xfrm>
            <a:off x="402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0" name="Oval 46"/>
          <xdr:cNvSpPr>
            <a:spLocks/>
          </xdr:cNvSpPr>
        </xdr:nvSpPr>
        <xdr:spPr>
          <a:xfrm>
            <a:off x="413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1" name="Oval 47"/>
          <xdr:cNvSpPr>
            <a:spLocks/>
          </xdr:cNvSpPr>
        </xdr:nvSpPr>
        <xdr:spPr>
          <a:xfrm>
            <a:off x="424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2" name="Oval 48"/>
          <xdr:cNvSpPr>
            <a:spLocks/>
          </xdr:cNvSpPr>
        </xdr:nvSpPr>
        <xdr:spPr>
          <a:xfrm>
            <a:off x="435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3" name="Oval 49"/>
          <xdr:cNvSpPr>
            <a:spLocks/>
          </xdr:cNvSpPr>
        </xdr:nvSpPr>
        <xdr:spPr>
          <a:xfrm>
            <a:off x="446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4" name="Oval 50"/>
          <xdr:cNvSpPr>
            <a:spLocks/>
          </xdr:cNvSpPr>
        </xdr:nvSpPr>
        <xdr:spPr>
          <a:xfrm>
            <a:off x="456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5" name="Oval 51"/>
          <xdr:cNvSpPr>
            <a:spLocks/>
          </xdr:cNvSpPr>
        </xdr:nvSpPr>
        <xdr:spPr>
          <a:xfrm>
            <a:off x="478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6" name="Oval 52"/>
          <xdr:cNvSpPr>
            <a:spLocks/>
          </xdr:cNvSpPr>
        </xdr:nvSpPr>
        <xdr:spPr>
          <a:xfrm>
            <a:off x="498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7" name="Oval 53"/>
          <xdr:cNvSpPr>
            <a:spLocks/>
          </xdr:cNvSpPr>
        </xdr:nvSpPr>
        <xdr:spPr>
          <a:xfrm>
            <a:off x="391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8" name="Oval 54"/>
          <xdr:cNvSpPr>
            <a:spLocks/>
          </xdr:cNvSpPr>
        </xdr:nvSpPr>
        <xdr:spPr>
          <a:xfrm>
            <a:off x="402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19" name="Oval 55"/>
          <xdr:cNvSpPr>
            <a:spLocks/>
          </xdr:cNvSpPr>
        </xdr:nvSpPr>
        <xdr:spPr>
          <a:xfrm>
            <a:off x="413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0" name="Oval 56"/>
          <xdr:cNvSpPr>
            <a:spLocks/>
          </xdr:cNvSpPr>
        </xdr:nvSpPr>
        <xdr:spPr>
          <a:xfrm>
            <a:off x="424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1" name="Oval 57"/>
          <xdr:cNvSpPr>
            <a:spLocks/>
          </xdr:cNvSpPr>
        </xdr:nvSpPr>
        <xdr:spPr>
          <a:xfrm>
            <a:off x="435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2" name="Oval 58"/>
          <xdr:cNvSpPr>
            <a:spLocks/>
          </xdr:cNvSpPr>
        </xdr:nvSpPr>
        <xdr:spPr>
          <a:xfrm>
            <a:off x="446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3" name="Oval 59"/>
          <xdr:cNvSpPr>
            <a:spLocks/>
          </xdr:cNvSpPr>
        </xdr:nvSpPr>
        <xdr:spPr>
          <a:xfrm>
            <a:off x="456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4" name="Oval 60"/>
          <xdr:cNvSpPr>
            <a:spLocks/>
          </xdr:cNvSpPr>
        </xdr:nvSpPr>
        <xdr:spPr>
          <a:xfrm>
            <a:off x="478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5" name="Oval 61"/>
          <xdr:cNvSpPr>
            <a:spLocks/>
          </xdr:cNvSpPr>
        </xdr:nvSpPr>
        <xdr:spPr>
          <a:xfrm>
            <a:off x="498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6" name="Oval 62"/>
          <xdr:cNvSpPr>
            <a:spLocks/>
          </xdr:cNvSpPr>
        </xdr:nvSpPr>
        <xdr:spPr>
          <a:xfrm>
            <a:off x="391" y="2466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7" name="Oval 63"/>
          <xdr:cNvSpPr>
            <a:spLocks/>
          </xdr:cNvSpPr>
        </xdr:nvSpPr>
        <xdr:spPr>
          <a:xfrm>
            <a:off x="413" y="2466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8" name="Oval 64"/>
          <xdr:cNvSpPr>
            <a:spLocks/>
          </xdr:cNvSpPr>
        </xdr:nvSpPr>
        <xdr:spPr>
          <a:xfrm>
            <a:off x="435" y="2466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9" name="Oval 65"/>
          <xdr:cNvSpPr>
            <a:spLocks/>
          </xdr:cNvSpPr>
        </xdr:nvSpPr>
        <xdr:spPr>
          <a:xfrm>
            <a:off x="456" y="2466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0" name="Oval 66"/>
          <xdr:cNvSpPr>
            <a:spLocks/>
          </xdr:cNvSpPr>
        </xdr:nvSpPr>
        <xdr:spPr>
          <a:xfrm>
            <a:off x="478" y="2466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1" name="Oval 67"/>
          <xdr:cNvSpPr>
            <a:spLocks/>
          </xdr:cNvSpPr>
        </xdr:nvSpPr>
        <xdr:spPr>
          <a:xfrm>
            <a:off x="499" y="2466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2" name="Line 68"/>
          <xdr:cNvSpPr>
            <a:spLocks/>
          </xdr:cNvSpPr>
        </xdr:nvSpPr>
        <xdr:spPr>
          <a:xfrm>
            <a:off x="328" y="2329"/>
            <a:ext cx="57" cy="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3" name="Line 69"/>
          <xdr:cNvSpPr>
            <a:spLocks/>
          </xdr:cNvSpPr>
        </xdr:nvSpPr>
        <xdr:spPr>
          <a:xfrm>
            <a:off x="508" y="2351"/>
            <a:ext cx="57" cy="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4" name="Line 70"/>
          <xdr:cNvSpPr>
            <a:spLocks/>
          </xdr:cNvSpPr>
        </xdr:nvSpPr>
        <xdr:spPr>
          <a:xfrm>
            <a:off x="508" y="2469"/>
            <a:ext cx="57" cy="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5" name="Line 71"/>
          <xdr:cNvSpPr>
            <a:spLocks/>
          </xdr:cNvSpPr>
        </xdr:nvSpPr>
        <xdr:spPr>
          <a:xfrm>
            <a:off x="508" y="2337"/>
            <a:ext cx="57" cy="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6" name="Line 72"/>
          <xdr:cNvSpPr>
            <a:spLocks/>
          </xdr:cNvSpPr>
        </xdr:nvSpPr>
        <xdr:spPr>
          <a:xfrm>
            <a:off x="328" y="2477"/>
            <a:ext cx="57" cy="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7" name="Line 73"/>
          <xdr:cNvSpPr>
            <a:spLocks/>
          </xdr:cNvSpPr>
        </xdr:nvSpPr>
        <xdr:spPr>
          <a:xfrm>
            <a:off x="337" y="2329"/>
            <a:ext cx="0" cy="148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8" name="Line 74"/>
          <xdr:cNvSpPr>
            <a:spLocks/>
          </xdr:cNvSpPr>
        </xdr:nvSpPr>
        <xdr:spPr>
          <a:xfrm>
            <a:off x="512" y="2329"/>
            <a:ext cx="57" cy="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39" name="Line 75"/>
          <xdr:cNvSpPr>
            <a:spLocks/>
          </xdr:cNvSpPr>
        </xdr:nvSpPr>
        <xdr:spPr>
          <a:xfrm>
            <a:off x="512" y="2477"/>
            <a:ext cx="57" cy="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0" name="Text 365"/>
          <xdr:cNvSpPr txBox="1">
            <a:spLocks noChangeArrowheads="1"/>
          </xdr:cNvSpPr>
        </xdr:nvSpPr>
        <xdr:spPr>
          <a:xfrm>
            <a:off x="315" y="2393"/>
            <a:ext cx="21" cy="2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h1</a:t>
            </a:r>
          </a:p>
        </xdr:txBody>
      </xdr:sp>
      <xdr:sp>
        <xdr:nvSpPr>
          <xdr:cNvPr id="41" name="Oval 77"/>
          <xdr:cNvSpPr>
            <a:spLocks/>
          </xdr:cNvSpPr>
        </xdr:nvSpPr>
        <xdr:spPr>
          <a:xfrm>
            <a:off x="488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2" name="Oval 78"/>
          <xdr:cNvSpPr>
            <a:spLocks/>
          </xdr:cNvSpPr>
        </xdr:nvSpPr>
        <xdr:spPr>
          <a:xfrm>
            <a:off x="488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3" name="Oval 79"/>
          <xdr:cNvSpPr>
            <a:spLocks/>
          </xdr:cNvSpPr>
        </xdr:nvSpPr>
        <xdr:spPr>
          <a:xfrm>
            <a:off x="467" y="2334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4" name="Oval 80"/>
          <xdr:cNvSpPr>
            <a:spLocks/>
          </xdr:cNvSpPr>
        </xdr:nvSpPr>
        <xdr:spPr>
          <a:xfrm>
            <a:off x="467" y="2348"/>
            <a:ext cx="5" cy="5"/>
          </a:xfrm>
          <a:prstGeom prst="ellipse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5" name="Text 371"/>
          <xdr:cNvSpPr txBox="1">
            <a:spLocks noChangeArrowheads="1"/>
          </xdr:cNvSpPr>
        </xdr:nvSpPr>
        <xdr:spPr>
          <a:xfrm>
            <a:off x="571" y="2331"/>
            <a:ext cx="21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d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1A</a:t>
            </a:r>
          </a:p>
        </xdr:txBody>
      </xdr:sp>
      <xdr:sp>
        <xdr:nvSpPr>
          <xdr:cNvPr id="46" name="Text 372"/>
          <xdr:cNvSpPr txBox="1">
            <a:spLocks noChangeArrowheads="1"/>
          </xdr:cNvSpPr>
        </xdr:nvSpPr>
        <xdr:spPr>
          <a:xfrm>
            <a:off x="571" y="2353"/>
            <a:ext cx="21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d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2A</a:t>
            </a:r>
          </a:p>
        </xdr:txBody>
      </xdr:sp>
      <xdr:sp>
        <xdr:nvSpPr>
          <xdr:cNvPr id="47" name="Line 83"/>
          <xdr:cNvSpPr>
            <a:spLocks/>
          </xdr:cNvSpPr>
        </xdr:nvSpPr>
        <xdr:spPr>
          <a:xfrm>
            <a:off x="553" y="2337"/>
            <a:ext cx="0" cy="14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8" name="Line 84"/>
          <xdr:cNvSpPr>
            <a:spLocks/>
          </xdr:cNvSpPr>
        </xdr:nvSpPr>
        <xdr:spPr>
          <a:xfrm>
            <a:off x="553" y="2352"/>
            <a:ext cx="0" cy="11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49" name="Text 375"/>
          <xdr:cNvSpPr txBox="1">
            <a:spLocks noChangeArrowheads="1"/>
          </xdr:cNvSpPr>
        </xdr:nvSpPr>
        <xdr:spPr>
          <a:xfrm>
            <a:off x="574" y="2397"/>
            <a:ext cx="25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d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3A</a:t>
            </a:r>
          </a:p>
        </xdr:txBody>
      </xdr:sp>
      <xdr:sp>
        <xdr:nvSpPr>
          <xdr:cNvPr id="50" name="Line 86"/>
          <xdr:cNvSpPr>
            <a:spLocks/>
          </xdr:cNvSpPr>
        </xdr:nvSpPr>
        <xdr:spPr>
          <a:xfrm flipV="1">
            <a:off x="553" y="2477"/>
            <a:ext cx="0" cy="17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51" name="Text 377"/>
          <xdr:cNvSpPr txBox="1">
            <a:spLocks noChangeArrowheads="1"/>
          </xdr:cNvSpPr>
        </xdr:nvSpPr>
        <xdr:spPr>
          <a:xfrm>
            <a:off x="571" y="2458"/>
            <a:ext cx="21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d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4A</a:t>
            </a:r>
          </a:p>
        </xdr:txBody>
      </xdr:sp>
      <xdr:sp>
        <xdr:nvSpPr>
          <xdr:cNvPr id="52" name="Line 88"/>
          <xdr:cNvSpPr>
            <a:spLocks/>
          </xdr:cNvSpPr>
        </xdr:nvSpPr>
        <xdr:spPr>
          <a:xfrm>
            <a:off x="384" y="2478"/>
            <a:ext cx="0" cy="65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53" name="Line 89"/>
          <xdr:cNvSpPr>
            <a:spLocks/>
          </xdr:cNvSpPr>
        </xdr:nvSpPr>
        <xdr:spPr>
          <a:xfrm>
            <a:off x="384" y="2505"/>
            <a:ext cx="128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54" name="Line 90"/>
          <xdr:cNvSpPr>
            <a:spLocks/>
          </xdr:cNvSpPr>
        </xdr:nvSpPr>
        <xdr:spPr>
          <a:xfrm>
            <a:off x="512" y="2477"/>
            <a:ext cx="0" cy="64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55" name="Text 383"/>
          <xdr:cNvSpPr txBox="1">
            <a:spLocks noChangeArrowheads="1"/>
          </xdr:cNvSpPr>
        </xdr:nvSpPr>
        <xdr:spPr>
          <a:xfrm>
            <a:off x="428" y="2488"/>
            <a:ext cx="36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n'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A</a:t>
            </a: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,D'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A</a:t>
            </a:r>
          </a:p>
        </xdr:txBody>
      </xdr:sp>
      <xdr:sp>
        <xdr:nvSpPr>
          <xdr:cNvPr id="56" name="Line 92"/>
          <xdr:cNvSpPr>
            <a:spLocks/>
          </xdr:cNvSpPr>
        </xdr:nvSpPr>
        <xdr:spPr>
          <a:xfrm>
            <a:off x="384" y="2296"/>
            <a:ext cx="0" cy="34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57" name="Line 93"/>
          <xdr:cNvSpPr>
            <a:spLocks/>
          </xdr:cNvSpPr>
        </xdr:nvSpPr>
        <xdr:spPr>
          <a:xfrm>
            <a:off x="384" y="2301"/>
            <a:ext cx="128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58" name="Line 94"/>
          <xdr:cNvSpPr>
            <a:spLocks/>
          </xdr:cNvSpPr>
        </xdr:nvSpPr>
        <xdr:spPr>
          <a:xfrm>
            <a:off x="512" y="2296"/>
            <a:ext cx="0" cy="34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59" name="Line 95"/>
          <xdr:cNvSpPr>
            <a:spLocks/>
          </xdr:cNvSpPr>
        </xdr:nvSpPr>
        <xdr:spPr>
          <a:xfrm>
            <a:off x="384" y="2534"/>
            <a:ext cx="128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0" name="Text 389"/>
          <xdr:cNvSpPr txBox="1">
            <a:spLocks noChangeArrowheads="1"/>
          </xdr:cNvSpPr>
        </xdr:nvSpPr>
        <xdr:spPr>
          <a:xfrm>
            <a:off x="438" y="2512"/>
            <a:ext cx="16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b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1</a:t>
            </a: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1" name="Rectangle 97"/>
          <xdr:cNvSpPr>
            <a:spLocks/>
          </xdr:cNvSpPr>
        </xdr:nvSpPr>
        <xdr:spPr>
          <a:xfrm>
            <a:off x="389" y="2333"/>
            <a:ext cx="116" cy="139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2" name="Rectangle 98"/>
          <xdr:cNvSpPr>
            <a:spLocks/>
          </xdr:cNvSpPr>
        </xdr:nvSpPr>
        <xdr:spPr>
          <a:xfrm>
            <a:off x="412" y="2333"/>
            <a:ext cx="29" cy="139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3" name="Rectangle 99"/>
          <xdr:cNvSpPr>
            <a:spLocks/>
          </xdr:cNvSpPr>
        </xdr:nvSpPr>
        <xdr:spPr>
          <a:xfrm>
            <a:off x="455" y="2333"/>
            <a:ext cx="29" cy="139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4" name="Line 100"/>
          <xdr:cNvSpPr>
            <a:spLocks/>
          </xdr:cNvSpPr>
        </xdr:nvSpPr>
        <xdr:spPr>
          <a:xfrm>
            <a:off x="553" y="2315"/>
            <a:ext cx="0" cy="14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5" name="Line 101"/>
          <xdr:cNvSpPr>
            <a:spLocks/>
          </xdr:cNvSpPr>
        </xdr:nvSpPr>
        <xdr:spPr>
          <a:xfrm>
            <a:off x="342" y="2398"/>
            <a:ext cx="164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6" name="Line 102"/>
          <xdr:cNvSpPr>
            <a:spLocks/>
          </xdr:cNvSpPr>
        </xdr:nvSpPr>
        <xdr:spPr>
          <a:xfrm>
            <a:off x="460" y="2398"/>
            <a:ext cx="2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7" name="Line 103"/>
          <xdr:cNvSpPr>
            <a:spLocks/>
          </xdr:cNvSpPr>
        </xdr:nvSpPr>
        <xdr:spPr>
          <a:xfrm>
            <a:off x="429" y="2398"/>
            <a:ext cx="2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8" name="Line 104"/>
          <xdr:cNvSpPr>
            <a:spLocks/>
          </xdr:cNvSpPr>
        </xdr:nvSpPr>
        <xdr:spPr>
          <a:xfrm>
            <a:off x="416" y="2398"/>
            <a:ext cx="2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69" name="Line 105"/>
          <xdr:cNvSpPr>
            <a:spLocks/>
          </xdr:cNvSpPr>
        </xdr:nvSpPr>
        <xdr:spPr>
          <a:xfrm>
            <a:off x="387" y="2398"/>
            <a:ext cx="2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70" name="Line 106"/>
          <xdr:cNvSpPr>
            <a:spLocks/>
          </xdr:cNvSpPr>
        </xdr:nvSpPr>
        <xdr:spPr>
          <a:xfrm>
            <a:off x="363" y="2398"/>
            <a:ext cx="2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71" name="Text 386"/>
          <xdr:cNvSpPr txBox="1">
            <a:spLocks noChangeArrowheads="1"/>
          </xdr:cNvSpPr>
        </xdr:nvSpPr>
        <xdr:spPr>
          <a:xfrm>
            <a:off x="334" y="2446"/>
            <a:ext cx="43" cy="2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n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SA</a:t>
            </a:r>
            <a:r>
              <a:rPr lang="en-US" cap="none" sz="1000" b="0" i="0" u="none" baseline="0">
                <a:latin typeface=".VnArial"/>
                <a:ea typeface=".VnArial"/>
                <a:cs typeface=".VnArial"/>
              </a:rPr>
              <a:t>,D</a:t>
            </a:r>
            <a:r>
              <a:rPr lang="en-US" cap="none" sz="1000" b="0" i="0" u="none" baseline="-25000">
                <a:latin typeface=".VnArial"/>
                <a:ea typeface=".VnArial"/>
                <a:cs typeface=".VnArial"/>
              </a:rPr>
              <a:t>SA</a:t>
            </a:r>
          </a:p>
        </xdr:txBody>
      </xdr:sp>
    </xdr:grp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72" name="Text 1369"/>
        <xdr:cNvSpPr txBox="1">
          <a:spLocks noChangeArrowheads="1"/>
        </xdr:cNvSpPr>
      </xdr:nvSpPr>
      <xdr:spPr>
        <a:xfrm>
          <a:off x="7581900" y="4076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/>
            <a:t>Group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73" name="Text 1369"/>
        <xdr:cNvSpPr txBox="1">
          <a:spLocks noChangeArrowheads="1"/>
        </xdr:cNvSpPr>
      </xdr:nvSpPr>
      <xdr:spPr>
        <a:xfrm>
          <a:off x="1304925" y="4076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/>
            <a:t>Group</a:t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5</xdr:col>
      <xdr:colOff>561975</xdr:colOff>
      <xdr:row>18</xdr:row>
      <xdr:rowOff>0</xdr:rowOff>
    </xdr:to>
    <xdr:sp>
      <xdr:nvSpPr>
        <xdr:cNvPr id="74" name="Rectangle 154"/>
        <xdr:cNvSpPr>
          <a:spLocks/>
        </xdr:cNvSpPr>
      </xdr:nvSpPr>
      <xdr:spPr>
        <a:xfrm>
          <a:off x="19050" y="3057525"/>
          <a:ext cx="4210050" cy="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0</xdr:rowOff>
    </xdr:from>
    <xdr:to>
      <xdr:col>5</xdr:col>
      <xdr:colOff>171450</xdr:colOff>
      <xdr:row>18</xdr:row>
      <xdr:rowOff>0</xdr:rowOff>
    </xdr:to>
    <xdr:grpSp>
      <xdr:nvGrpSpPr>
        <xdr:cNvPr id="75" name="Group 155"/>
        <xdr:cNvGrpSpPr>
          <a:grpSpLocks/>
        </xdr:cNvGrpSpPr>
      </xdr:nvGrpSpPr>
      <xdr:grpSpPr>
        <a:xfrm>
          <a:off x="3486150" y="3057525"/>
          <a:ext cx="352425" cy="0"/>
          <a:chOff x="6260000" y="67540000"/>
          <a:chExt cx="720000" cy="720000"/>
        </a:xfrm>
        <a:solidFill>
          <a:srgbClr val="FFFFFF"/>
        </a:solidFill>
      </xdr:grpSpPr>
      <xdr:sp>
        <xdr:nvSpPr>
          <xdr:cNvPr id="76" name="Oval 156"/>
          <xdr:cNvSpPr>
            <a:spLocks/>
          </xdr:cNvSpPr>
        </xdr:nvSpPr>
        <xdr:spPr>
          <a:xfrm>
            <a:off x="6260000" y="67540000"/>
            <a:ext cx="720000" cy="72000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77" name="Oval 157"/>
          <xdr:cNvSpPr>
            <a:spLocks/>
          </xdr:cNvSpPr>
        </xdr:nvSpPr>
        <xdr:spPr>
          <a:xfrm>
            <a:off x="6420020" y="67720000"/>
            <a:ext cx="360000" cy="3799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78" name="Drawing 323"/>
        <xdr:cNvSpPr>
          <a:spLocks/>
        </xdr:cNvSpPr>
      </xdr:nvSpPr>
      <xdr:spPr>
        <a:xfrm>
          <a:off x="200025" y="3057525"/>
          <a:ext cx="742950" cy="0"/>
        </a:xfrm>
        <a:custGeom>
          <a:pathLst>
            <a:path h="16384" w="16384">
              <a:moveTo>
                <a:pt x="2048" y="0"/>
              </a:moveTo>
              <a:lnTo>
                <a:pt x="0" y="7282"/>
              </a:ln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2048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257175</xdr:colOff>
      <xdr:row>18</xdr:row>
      <xdr:rowOff>0</xdr:rowOff>
    </xdr:to>
    <xdr:sp>
      <xdr:nvSpPr>
        <xdr:cNvPr id="79" name="Line 159"/>
        <xdr:cNvSpPr>
          <a:spLocks/>
        </xdr:cNvSpPr>
      </xdr:nvSpPr>
      <xdr:spPr>
        <a:xfrm flipV="1">
          <a:off x="876300" y="3057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428625</xdr:colOff>
      <xdr:row>18</xdr:row>
      <xdr:rowOff>0</xdr:rowOff>
    </xdr:to>
    <xdr:sp>
      <xdr:nvSpPr>
        <xdr:cNvPr id="80" name="Line 160"/>
        <xdr:cNvSpPr>
          <a:spLocks/>
        </xdr:cNvSpPr>
      </xdr:nvSpPr>
      <xdr:spPr>
        <a:xfrm flipV="1">
          <a:off x="1047750" y="3057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81" name="Line 161"/>
        <xdr:cNvSpPr>
          <a:spLocks/>
        </xdr:cNvSpPr>
      </xdr:nvSpPr>
      <xdr:spPr>
        <a:xfrm>
          <a:off x="200025" y="3057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180975</xdr:colOff>
      <xdr:row>18</xdr:row>
      <xdr:rowOff>0</xdr:rowOff>
    </xdr:from>
    <xdr:to>
      <xdr:col>0</xdr:col>
      <xdr:colOff>238125</xdr:colOff>
      <xdr:row>18</xdr:row>
      <xdr:rowOff>0</xdr:rowOff>
    </xdr:to>
    <xdr:sp>
      <xdr:nvSpPr>
        <xdr:cNvPr id="82" name="Rectangle 162"/>
        <xdr:cNvSpPr>
          <a:spLocks/>
        </xdr:cNvSpPr>
      </xdr:nvSpPr>
      <xdr:spPr>
        <a:xfrm>
          <a:off x="180975" y="3057525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83" name="Line 163"/>
        <xdr:cNvSpPr>
          <a:spLocks/>
        </xdr:cNvSpPr>
      </xdr:nvSpPr>
      <xdr:spPr>
        <a:xfrm>
          <a:off x="200025" y="30575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84" name="Line 164"/>
        <xdr:cNvSpPr>
          <a:spLocks/>
        </xdr:cNvSpPr>
      </xdr:nvSpPr>
      <xdr:spPr>
        <a:xfrm flipH="1" flipV="1">
          <a:off x="7715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285750</xdr:colOff>
      <xdr:row>18</xdr:row>
      <xdr:rowOff>0</xdr:rowOff>
    </xdr:from>
    <xdr:to>
      <xdr:col>1</xdr:col>
      <xdr:colOff>152400</xdr:colOff>
      <xdr:row>18</xdr:row>
      <xdr:rowOff>0</xdr:rowOff>
    </xdr:to>
    <xdr:sp>
      <xdr:nvSpPr>
        <xdr:cNvPr id="85" name="Line 165"/>
        <xdr:cNvSpPr>
          <a:spLocks/>
        </xdr:cNvSpPr>
      </xdr:nvSpPr>
      <xdr:spPr>
        <a:xfrm flipH="1">
          <a:off x="285750" y="30575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180975</xdr:colOff>
      <xdr:row>18</xdr:row>
      <xdr:rowOff>0</xdr:rowOff>
    </xdr:from>
    <xdr:to>
      <xdr:col>1</xdr:col>
      <xdr:colOff>304800</xdr:colOff>
      <xdr:row>18</xdr:row>
      <xdr:rowOff>0</xdr:rowOff>
    </xdr:to>
    <xdr:sp>
      <xdr:nvSpPr>
        <xdr:cNvPr id="86" name="Rectangle 166"/>
        <xdr:cNvSpPr>
          <a:spLocks/>
        </xdr:cNvSpPr>
      </xdr:nvSpPr>
      <xdr:spPr>
        <a:xfrm>
          <a:off x="800100" y="3057525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190500</xdr:colOff>
      <xdr:row>18</xdr:row>
      <xdr:rowOff>0</xdr:rowOff>
    </xdr:from>
    <xdr:to>
      <xdr:col>1</xdr:col>
      <xdr:colOff>228600</xdr:colOff>
      <xdr:row>18</xdr:row>
      <xdr:rowOff>0</xdr:rowOff>
    </xdr:to>
    <xdr:sp>
      <xdr:nvSpPr>
        <xdr:cNvPr id="87" name="Rectangle 167"/>
        <xdr:cNvSpPr>
          <a:spLocks/>
        </xdr:cNvSpPr>
      </xdr:nvSpPr>
      <xdr:spPr>
        <a:xfrm>
          <a:off x="809625" y="3057525"/>
          <a:ext cx="28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85725</xdr:colOff>
      <xdr:row>18</xdr:row>
      <xdr:rowOff>0</xdr:rowOff>
    </xdr:to>
    <xdr:sp>
      <xdr:nvSpPr>
        <xdr:cNvPr id="88" name="Rectangle 168"/>
        <xdr:cNvSpPr>
          <a:spLocks/>
        </xdr:cNvSpPr>
      </xdr:nvSpPr>
      <xdr:spPr>
        <a:xfrm>
          <a:off x="628650" y="3057525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89" name="Line 169"/>
        <xdr:cNvSpPr>
          <a:spLocks/>
        </xdr:cNvSpPr>
      </xdr:nvSpPr>
      <xdr:spPr>
        <a:xfrm>
          <a:off x="200025" y="30575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342900</xdr:colOff>
      <xdr:row>18</xdr:row>
      <xdr:rowOff>0</xdr:rowOff>
    </xdr:from>
    <xdr:to>
      <xdr:col>1</xdr:col>
      <xdr:colOff>342900</xdr:colOff>
      <xdr:row>18</xdr:row>
      <xdr:rowOff>0</xdr:rowOff>
    </xdr:to>
    <xdr:sp>
      <xdr:nvSpPr>
        <xdr:cNvPr id="90" name="Line 170"/>
        <xdr:cNvSpPr>
          <a:spLocks/>
        </xdr:cNvSpPr>
      </xdr:nvSpPr>
      <xdr:spPr>
        <a:xfrm flipH="1" flipV="1">
          <a:off x="962025" y="3057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0</xdr:rowOff>
    </xdr:from>
    <xdr:to>
      <xdr:col>1</xdr:col>
      <xdr:colOff>390525</xdr:colOff>
      <xdr:row>18</xdr:row>
      <xdr:rowOff>0</xdr:rowOff>
    </xdr:to>
    <xdr:sp>
      <xdr:nvSpPr>
        <xdr:cNvPr id="91" name="Rectangle 171"/>
        <xdr:cNvSpPr>
          <a:spLocks/>
        </xdr:cNvSpPr>
      </xdr:nvSpPr>
      <xdr:spPr>
        <a:xfrm>
          <a:off x="942975" y="3057525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314325</xdr:colOff>
      <xdr:row>18</xdr:row>
      <xdr:rowOff>0</xdr:rowOff>
    </xdr:from>
    <xdr:to>
      <xdr:col>1</xdr:col>
      <xdr:colOff>133350</xdr:colOff>
      <xdr:row>18</xdr:row>
      <xdr:rowOff>0</xdr:rowOff>
    </xdr:to>
    <xdr:grpSp>
      <xdr:nvGrpSpPr>
        <xdr:cNvPr id="92" name="Group 172"/>
        <xdr:cNvGrpSpPr>
          <a:grpSpLocks/>
        </xdr:cNvGrpSpPr>
      </xdr:nvGrpSpPr>
      <xdr:grpSpPr>
        <a:xfrm>
          <a:off x="314325" y="3057525"/>
          <a:ext cx="438150" cy="0"/>
          <a:chOff x="580000" y="67540000"/>
          <a:chExt cx="760000" cy="720000"/>
        </a:xfrm>
        <a:solidFill>
          <a:srgbClr val="FFFFFF"/>
        </a:solidFill>
      </xdr:grpSpPr>
      <xdr:sp>
        <xdr:nvSpPr>
          <xdr:cNvPr id="93" name="Oval 173"/>
          <xdr:cNvSpPr>
            <a:spLocks/>
          </xdr:cNvSpPr>
        </xdr:nvSpPr>
        <xdr:spPr>
          <a:xfrm>
            <a:off x="580000" y="67540000"/>
            <a:ext cx="760000" cy="72000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94" name="Oval 174"/>
          <xdr:cNvSpPr>
            <a:spLocks/>
          </xdr:cNvSpPr>
        </xdr:nvSpPr>
        <xdr:spPr>
          <a:xfrm>
            <a:off x="739980" y="67720000"/>
            <a:ext cx="380000" cy="3799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95" name="Line 175"/>
        <xdr:cNvSpPr>
          <a:spLocks/>
        </xdr:cNvSpPr>
      </xdr:nvSpPr>
      <xdr:spPr>
        <a:xfrm flipV="1">
          <a:off x="13144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171450</xdr:colOff>
      <xdr:row>18</xdr:row>
      <xdr:rowOff>0</xdr:rowOff>
    </xdr:from>
    <xdr:to>
      <xdr:col>5</xdr:col>
      <xdr:colOff>171450</xdr:colOff>
      <xdr:row>18</xdr:row>
      <xdr:rowOff>0</xdr:rowOff>
    </xdr:to>
    <xdr:sp>
      <xdr:nvSpPr>
        <xdr:cNvPr id="96" name="Line 176"/>
        <xdr:cNvSpPr>
          <a:spLocks/>
        </xdr:cNvSpPr>
      </xdr:nvSpPr>
      <xdr:spPr>
        <a:xfrm flipH="1" flipV="1">
          <a:off x="383857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0</xdr:rowOff>
    </xdr:from>
    <xdr:to>
      <xdr:col>2</xdr:col>
      <xdr:colOff>495300</xdr:colOff>
      <xdr:row>18</xdr:row>
      <xdr:rowOff>0</xdr:rowOff>
    </xdr:to>
    <xdr:grpSp>
      <xdr:nvGrpSpPr>
        <xdr:cNvPr id="97" name="Group 177"/>
        <xdr:cNvGrpSpPr>
          <a:grpSpLocks/>
        </xdr:cNvGrpSpPr>
      </xdr:nvGrpSpPr>
      <xdr:grpSpPr>
        <a:xfrm>
          <a:off x="1409700" y="3057525"/>
          <a:ext cx="390525" cy="0"/>
          <a:chOff x="2580000" y="67540000"/>
          <a:chExt cx="720000" cy="720000"/>
        </a:xfrm>
        <a:solidFill>
          <a:srgbClr val="FFFFFF"/>
        </a:solidFill>
      </xdr:grpSpPr>
      <xdr:sp>
        <xdr:nvSpPr>
          <xdr:cNvPr id="98" name="Oval 178"/>
          <xdr:cNvSpPr>
            <a:spLocks/>
          </xdr:cNvSpPr>
        </xdr:nvSpPr>
        <xdr:spPr>
          <a:xfrm>
            <a:off x="2580000" y="67540000"/>
            <a:ext cx="720000" cy="720000"/>
          </a:xfrm>
          <a:prstGeom prst="ellipse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99" name="Oval 179"/>
          <xdr:cNvSpPr>
            <a:spLocks/>
          </xdr:cNvSpPr>
        </xdr:nvSpPr>
        <xdr:spPr>
          <a:xfrm>
            <a:off x="2779980" y="67720000"/>
            <a:ext cx="360000" cy="37998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219075</xdr:colOff>
      <xdr:row>18</xdr:row>
      <xdr:rowOff>0</xdr:rowOff>
    </xdr:to>
    <xdr:sp>
      <xdr:nvSpPr>
        <xdr:cNvPr id="100" name="Text 364"/>
        <xdr:cNvSpPr txBox="1">
          <a:spLocks noChangeArrowheads="1"/>
        </xdr:cNvSpPr>
      </xdr:nvSpPr>
      <xdr:spPr>
        <a:xfrm>
          <a:off x="628650" y="30575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66675</xdr:colOff>
      <xdr:row>18</xdr:row>
      <xdr:rowOff>0</xdr:rowOff>
    </xdr:from>
    <xdr:to>
      <xdr:col>5</xdr:col>
      <xdr:colOff>257175</xdr:colOff>
      <xdr:row>18</xdr:row>
      <xdr:rowOff>0</xdr:rowOff>
    </xdr:to>
    <xdr:sp>
      <xdr:nvSpPr>
        <xdr:cNvPr id="101" name="Text 365"/>
        <xdr:cNvSpPr txBox="1">
          <a:spLocks noChangeArrowheads="1"/>
        </xdr:cNvSpPr>
      </xdr:nvSpPr>
      <xdr:spPr>
        <a:xfrm>
          <a:off x="3733800" y="3057525"/>
          <a:ext cx="19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76200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102" name="Text 366"/>
        <xdr:cNvSpPr txBox="1">
          <a:spLocks noChangeArrowheads="1"/>
        </xdr:cNvSpPr>
      </xdr:nvSpPr>
      <xdr:spPr>
        <a:xfrm>
          <a:off x="695325" y="30575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V1=4300</a:t>
          </a:r>
        </a:p>
      </xdr:txBody>
    </xdr:sp>
    <xdr:clientData/>
  </xdr:twoCellAnchor>
  <xdr:twoCellAnchor>
    <xdr:from>
      <xdr:col>3</xdr:col>
      <xdr:colOff>76200</xdr:colOff>
      <xdr:row>18</xdr:row>
      <xdr:rowOff>0</xdr:rowOff>
    </xdr:from>
    <xdr:to>
      <xdr:col>4</xdr:col>
      <xdr:colOff>647700</xdr:colOff>
      <xdr:row>18</xdr:row>
      <xdr:rowOff>0</xdr:rowOff>
    </xdr:to>
    <xdr:sp>
      <xdr:nvSpPr>
        <xdr:cNvPr id="103" name="Text 367"/>
        <xdr:cNvSpPr txBox="1">
          <a:spLocks noChangeArrowheads="1"/>
        </xdr:cNvSpPr>
      </xdr:nvSpPr>
      <xdr:spPr>
        <a:xfrm>
          <a:off x="2152650" y="3057525"/>
          <a:ext cx="125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V2=4300 to 9000</a:t>
          </a:r>
        </a:p>
      </xdr:txBody>
    </xdr:sp>
    <xdr:clientData/>
  </xdr:twoCellAnchor>
  <xdr:twoCellAnchor>
    <xdr:from>
      <xdr:col>0</xdr:col>
      <xdr:colOff>514350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104" name="Line 184"/>
        <xdr:cNvSpPr>
          <a:spLocks/>
        </xdr:cNvSpPr>
      </xdr:nvSpPr>
      <xdr:spPr>
        <a:xfrm>
          <a:off x="5143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409575</xdr:colOff>
      <xdr:row>18</xdr:row>
      <xdr:rowOff>0</xdr:rowOff>
    </xdr:from>
    <xdr:to>
      <xdr:col>2</xdr:col>
      <xdr:colOff>609600</xdr:colOff>
      <xdr:row>18</xdr:row>
      <xdr:rowOff>0</xdr:rowOff>
    </xdr:to>
    <xdr:sp>
      <xdr:nvSpPr>
        <xdr:cNvPr id="105" name="Text 372"/>
        <xdr:cNvSpPr txBox="1">
          <a:spLocks noChangeArrowheads="1"/>
        </xdr:cNvSpPr>
      </xdr:nvSpPr>
      <xdr:spPr>
        <a:xfrm>
          <a:off x="1714500" y="30575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466725</xdr:colOff>
      <xdr:row>18</xdr:row>
      <xdr:rowOff>0</xdr:rowOff>
    </xdr:from>
    <xdr:to>
      <xdr:col>0</xdr:col>
      <xdr:colOff>552450</xdr:colOff>
      <xdr:row>18</xdr:row>
      <xdr:rowOff>0</xdr:rowOff>
    </xdr:to>
    <xdr:sp>
      <xdr:nvSpPr>
        <xdr:cNvPr id="106" name="Line 186"/>
        <xdr:cNvSpPr>
          <a:spLocks/>
        </xdr:cNvSpPr>
      </xdr:nvSpPr>
      <xdr:spPr>
        <a:xfrm flipV="1">
          <a:off x="466725" y="3057525"/>
          <a:ext cx="85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276225</xdr:colOff>
      <xdr:row>18</xdr:row>
      <xdr:rowOff>0</xdr:rowOff>
    </xdr:from>
    <xdr:to>
      <xdr:col>1</xdr:col>
      <xdr:colOff>85725</xdr:colOff>
      <xdr:row>18</xdr:row>
      <xdr:rowOff>0</xdr:rowOff>
    </xdr:to>
    <xdr:sp>
      <xdr:nvSpPr>
        <xdr:cNvPr id="107" name="Drawing 403"/>
        <xdr:cNvSpPr>
          <a:spLocks/>
        </xdr:cNvSpPr>
      </xdr:nvSpPr>
      <xdr:spPr>
        <a:xfrm>
          <a:off x="276225" y="3057525"/>
          <a:ext cx="428625" cy="0"/>
        </a:xfrm>
        <a:custGeom>
          <a:pathLst>
            <a:path h="16384" w="16384">
              <a:moveTo>
                <a:pt x="2185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218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390525</xdr:colOff>
      <xdr:row>18</xdr:row>
      <xdr:rowOff>0</xdr:rowOff>
    </xdr:from>
    <xdr:to>
      <xdr:col>0</xdr:col>
      <xdr:colOff>390525</xdr:colOff>
      <xdr:row>18</xdr:row>
      <xdr:rowOff>0</xdr:rowOff>
    </xdr:to>
    <xdr:sp>
      <xdr:nvSpPr>
        <xdr:cNvPr id="108" name="Line 188"/>
        <xdr:cNvSpPr>
          <a:spLocks/>
        </xdr:cNvSpPr>
      </xdr:nvSpPr>
      <xdr:spPr>
        <a:xfrm flipV="1">
          <a:off x="3905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285750</xdr:colOff>
      <xdr:row>18</xdr:row>
      <xdr:rowOff>0</xdr:rowOff>
    </xdr:from>
    <xdr:to>
      <xdr:col>6</xdr:col>
      <xdr:colOff>533400</xdr:colOff>
      <xdr:row>18</xdr:row>
      <xdr:rowOff>0</xdr:rowOff>
    </xdr:to>
    <xdr:sp>
      <xdr:nvSpPr>
        <xdr:cNvPr id="109" name="Text 301"/>
        <xdr:cNvSpPr txBox="1">
          <a:spLocks noChangeArrowheads="1"/>
        </xdr:cNvSpPr>
      </xdr:nvSpPr>
      <xdr:spPr>
        <a:xfrm>
          <a:off x="4638675" y="30575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Yi</a:t>
          </a:r>
        </a:p>
      </xdr:txBody>
    </xdr:sp>
    <xdr:clientData/>
  </xdr:twoCellAnchor>
  <xdr:twoCellAnchor>
    <xdr:from>
      <xdr:col>7</xdr:col>
      <xdr:colOff>466725</xdr:colOff>
      <xdr:row>18</xdr:row>
      <xdr:rowOff>0</xdr:rowOff>
    </xdr:from>
    <xdr:to>
      <xdr:col>8</xdr:col>
      <xdr:colOff>180975</xdr:colOff>
      <xdr:row>18</xdr:row>
      <xdr:rowOff>0</xdr:rowOff>
    </xdr:to>
    <xdr:sp>
      <xdr:nvSpPr>
        <xdr:cNvPr id="110" name="Oval 190"/>
        <xdr:cNvSpPr>
          <a:spLocks/>
        </xdr:cNvSpPr>
      </xdr:nvSpPr>
      <xdr:spPr>
        <a:xfrm>
          <a:off x="5524500" y="3057525"/>
          <a:ext cx="609600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0</xdr:rowOff>
    </xdr:from>
    <xdr:to>
      <xdr:col>9</xdr:col>
      <xdr:colOff>266700</xdr:colOff>
      <xdr:row>18</xdr:row>
      <xdr:rowOff>0</xdr:rowOff>
    </xdr:to>
    <xdr:sp>
      <xdr:nvSpPr>
        <xdr:cNvPr id="111" name="Oval 191"/>
        <xdr:cNvSpPr>
          <a:spLocks/>
        </xdr:cNvSpPr>
      </xdr:nvSpPr>
      <xdr:spPr>
        <a:xfrm>
          <a:off x="6553200" y="3057525"/>
          <a:ext cx="609600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0</xdr:rowOff>
    </xdr:from>
    <xdr:to>
      <xdr:col>8</xdr:col>
      <xdr:colOff>180975</xdr:colOff>
      <xdr:row>18</xdr:row>
      <xdr:rowOff>0</xdr:rowOff>
    </xdr:to>
    <xdr:sp>
      <xdr:nvSpPr>
        <xdr:cNvPr id="112" name="Oval 192"/>
        <xdr:cNvSpPr>
          <a:spLocks/>
        </xdr:cNvSpPr>
      </xdr:nvSpPr>
      <xdr:spPr>
        <a:xfrm>
          <a:off x="5524500" y="3057525"/>
          <a:ext cx="609600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0</xdr:rowOff>
    </xdr:from>
    <xdr:to>
      <xdr:col>9</xdr:col>
      <xdr:colOff>266700</xdr:colOff>
      <xdr:row>18</xdr:row>
      <xdr:rowOff>0</xdr:rowOff>
    </xdr:to>
    <xdr:sp>
      <xdr:nvSpPr>
        <xdr:cNvPr id="113" name="Oval 193"/>
        <xdr:cNvSpPr>
          <a:spLocks/>
        </xdr:cNvSpPr>
      </xdr:nvSpPr>
      <xdr:spPr>
        <a:xfrm>
          <a:off x="6553200" y="3057525"/>
          <a:ext cx="609600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0</xdr:rowOff>
    </xdr:from>
    <xdr:to>
      <xdr:col>8</xdr:col>
      <xdr:colOff>180975</xdr:colOff>
      <xdr:row>18</xdr:row>
      <xdr:rowOff>0</xdr:rowOff>
    </xdr:to>
    <xdr:sp>
      <xdr:nvSpPr>
        <xdr:cNvPr id="114" name="Oval 194"/>
        <xdr:cNvSpPr>
          <a:spLocks/>
        </xdr:cNvSpPr>
      </xdr:nvSpPr>
      <xdr:spPr>
        <a:xfrm>
          <a:off x="5524500" y="3057525"/>
          <a:ext cx="609600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0</xdr:rowOff>
    </xdr:from>
    <xdr:to>
      <xdr:col>9</xdr:col>
      <xdr:colOff>266700</xdr:colOff>
      <xdr:row>18</xdr:row>
      <xdr:rowOff>0</xdr:rowOff>
    </xdr:to>
    <xdr:sp>
      <xdr:nvSpPr>
        <xdr:cNvPr id="115" name="Oval 195"/>
        <xdr:cNvSpPr>
          <a:spLocks/>
        </xdr:cNvSpPr>
      </xdr:nvSpPr>
      <xdr:spPr>
        <a:xfrm>
          <a:off x="6553200" y="3057525"/>
          <a:ext cx="609600" cy="0"/>
        </a:xfrm>
        <a:prstGeom prst="ellips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676275</xdr:colOff>
      <xdr:row>18</xdr:row>
      <xdr:rowOff>0</xdr:rowOff>
    </xdr:from>
    <xdr:to>
      <xdr:col>7</xdr:col>
      <xdr:colOff>676275</xdr:colOff>
      <xdr:row>18</xdr:row>
      <xdr:rowOff>0</xdr:rowOff>
    </xdr:to>
    <xdr:sp>
      <xdr:nvSpPr>
        <xdr:cNvPr id="116" name="Line 196"/>
        <xdr:cNvSpPr>
          <a:spLocks/>
        </xdr:cNvSpPr>
      </xdr:nvSpPr>
      <xdr:spPr>
        <a:xfrm>
          <a:off x="57340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581025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17" name="Line 197"/>
        <xdr:cNvSpPr>
          <a:spLocks/>
        </xdr:cNvSpPr>
      </xdr:nvSpPr>
      <xdr:spPr>
        <a:xfrm>
          <a:off x="5638800" y="30575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10</xdr:col>
      <xdr:colOff>76200</xdr:colOff>
      <xdr:row>18</xdr:row>
      <xdr:rowOff>0</xdr:rowOff>
    </xdr:from>
    <xdr:to>
      <xdr:col>10</xdr:col>
      <xdr:colOff>323850</xdr:colOff>
      <xdr:row>18</xdr:row>
      <xdr:rowOff>0</xdr:rowOff>
    </xdr:to>
    <xdr:sp>
      <xdr:nvSpPr>
        <xdr:cNvPr id="118" name="Text 299"/>
        <xdr:cNvSpPr txBox="1">
          <a:spLocks noChangeArrowheads="1"/>
        </xdr:cNvSpPr>
      </xdr:nvSpPr>
      <xdr:spPr>
        <a:xfrm>
          <a:off x="7658100" y="30575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X</a:t>
          </a:r>
        </a:p>
      </xdr:txBody>
    </xdr:sp>
    <xdr:clientData/>
  </xdr:twoCellAnchor>
  <xdr:twoCellAnchor>
    <xdr:from>
      <xdr:col>8</xdr:col>
      <xdr:colOff>504825</xdr:colOff>
      <xdr:row>18</xdr:row>
      <xdr:rowOff>0</xdr:rowOff>
    </xdr:from>
    <xdr:to>
      <xdr:col>9</xdr:col>
      <xdr:colOff>57150</xdr:colOff>
      <xdr:row>18</xdr:row>
      <xdr:rowOff>0</xdr:rowOff>
    </xdr:to>
    <xdr:sp>
      <xdr:nvSpPr>
        <xdr:cNvPr id="119" name="Text 300"/>
        <xdr:cNvSpPr txBox="1">
          <a:spLocks noChangeArrowheads="1"/>
        </xdr:cNvSpPr>
      </xdr:nvSpPr>
      <xdr:spPr>
        <a:xfrm>
          <a:off x="6457950" y="30575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Y</a:t>
          </a:r>
        </a:p>
      </xdr:txBody>
    </xdr:sp>
    <xdr:clientData/>
  </xdr:twoCellAnchor>
  <xdr:twoCellAnchor>
    <xdr:from>
      <xdr:col>7</xdr:col>
      <xdr:colOff>676275</xdr:colOff>
      <xdr:row>18</xdr:row>
      <xdr:rowOff>0</xdr:rowOff>
    </xdr:from>
    <xdr:to>
      <xdr:col>7</xdr:col>
      <xdr:colOff>676275</xdr:colOff>
      <xdr:row>18</xdr:row>
      <xdr:rowOff>0</xdr:rowOff>
    </xdr:to>
    <xdr:sp>
      <xdr:nvSpPr>
        <xdr:cNvPr id="120" name="Line 200"/>
        <xdr:cNvSpPr>
          <a:spLocks/>
        </xdr:cNvSpPr>
      </xdr:nvSpPr>
      <xdr:spPr>
        <a:xfrm>
          <a:off x="57340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0</xdr:rowOff>
    </xdr:from>
    <xdr:to>
      <xdr:col>8</xdr:col>
      <xdr:colOff>333375</xdr:colOff>
      <xdr:row>18</xdr:row>
      <xdr:rowOff>0</xdr:rowOff>
    </xdr:to>
    <xdr:sp>
      <xdr:nvSpPr>
        <xdr:cNvPr id="121" name="Text 304"/>
        <xdr:cNvSpPr txBox="1">
          <a:spLocks noChangeArrowheads="1"/>
        </xdr:cNvSpPr>
      </xdr:nvSpPr>
      <xdr:spPr>
        <a:xfrm>
          <a:off x="6019800" y="30575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Xi</a:t>
          </a:r>
        </a:p>
      </xdr:txBody>
    </xdr:sp>
    <xdr:clientData/>
  </xdr:twoCellAnchor>
  <xdr:twoCellAnchor>
    <xdr:from>
      <xdr:col>2</xdr:col>
      <xdr:colOff>200025</xdr:colOff>
      <xdr:row>18</xdr:row>
      <xdr:rowOff>0</xdr:rowOff>
    </xdr:from>
    <xdr:to>
      <xdr:col>2</xdr:col>
      <xdr:colOff>200025</xdr:colOff>
      <xdr:row>18</xdr:row>
      <xdr:rowOff>0</xdr:rowOff>
    </xdr:to>
    <xdr:sp>
      <xdr:nvSpPr>
        <xdr:cNvPr id="122" name="Line 202"/>
        <xdr:cNvSpPr>
          <a:spLocks/>
        </xdr:cNvSpPr>
      </xdr:nvSpPr>
      <xdr:spPr>
        <a:xfrm flipV="1">
          <a:off x="15049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0</xdr:rowOff>
    </xdr:from>
    <xdr:to>
      <xdr:col>5</xdr:col>
      <xdr:colOff>114300</xdr:colOff>
      <xdr:row>18</xdr:row>
      <xdr:rowOff>0</xdr:rowOff>
    </xdr:to>
    <xdr:sp>
      <xdr:nvSpPr>
        <xdr:cNvPr id="123" name="Line 203"/>
        <xdr:cNvSpPr>
          <a:spLocks/>
        </xdr:cNvSpPr>
      </xdr:nvSpPr>
      <xdr:spPr>
        <a:xfrm flipV="1">
          <a:off x="37814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4</xdr:col>
      <xdr:colOff>257175</xdr:colOff>
      <xdr:row>18</xdr:row>
      <xdr:rowOff>0</xdr:rowOff>
    </xdr:to>
    <xdr:sp>
      <xdr:nvSpPr>
        <xdr:cNvPr id="124" name="Text 276"/>
        <xdr:cNvSpPr txBox="1">
          <a:spLocks noChangeArrowheads="1"/>
        </xdr:cNvSpPr>
      </xdr:nvSpPr>
      <xdr:spPr>
        <a:xfrm>
          <a:off x="2447925" y="3057525"/>
          <a:ext cx="5715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a2</a:t>
          </a:r>
        </a:p>
      </xdr:txBody>
    </xdr:sp>
    <xdr:clientData/>
  </xdr:twoCellAnchor>
  <xdr:twoCellAnchor>
    <xdr:from>
      <xdr:col>3</xdr:col>
      <xdr:colOff>485775</xdr:colOff>
      <xdr:row>18</xdr:row>
      <xdr:rowOff>0</xdr:rowOff>
    </xdr:from>
    <xdr:to>
      <xdr:col>4</xdr:col>
      <xdr:colOff>47625</xdr:colOff>
      <xdr:row>18</xdr:row>
      <xdr:rowOff>0</xdr:rowOff>
    </xdr:to>
    <xdr:sp>
      <xdr:nvSpPr>
        <xdr:cNvPr id="125" name="Text 307"/>
        <xdr:cNvSpPr txBox="1">
          <a:spLocks noChangeArrowheads="1"/>
        </xdr:cNvSpPr>
      </xdr:nvSpPr>
      <xdr:spPr>
        <a:xfrm>
          <a:off x="2562225" y="30575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X</a:t>
          </a:r>
        </a:p>
      </xdr:txBody>
    </xdr:sp>
    <xdr:clientData/>
  </xdr:twoCellAnchor>
  <xdr:twoCellAnchor>
    <xdr:from>
      <xdr:col>5</xdr:col>
      <xdr:colOff>657225</xdr:colOff>
      <xdr:row>18</xdr:row>
      <xdr:rowOff>0</xdr:rowOff>
    </xdr:from>
    <xdr:to>
      <xdr:col>6</xdr:col>
      <xdr:colOff>161925</xdr:colOff>
      <xdr:row>18</xdr:row>
      <xdr:rowOff>0</xdr:rowOff>
    </xdr:to>
    <xdr:sp>
      <xdr:nvSpPr>
        <xdr:cNvPr id="126" name="Text 308"/>
        <xdr:cNvSpPr txBox="1">
          <a:spLocks noChangeArrowheads="1"/>
        </xdr:cNvSpPr>
      </xdr:nvSpPr>
      <xdr:spPr>
        <a:xfrm>
          <a:off x="4324350" y="3057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Y</a:t>
          </a:r>
        </a:p>
      </xdr:txBody>
    </xdr:sp>
    <xdr:clientData/>
  </xdr:twoCellAnchor>
  <xdr:twoCellAnchor>
    <xdr:from>
      <xdr:col>7</xdr:col>
      <xdr:colOff>676275</xdr:colOff>
      <xdr:row>18</xdr:row>
      <xdr:rowOff>0</xdr:rowOff>
    </xdr:from>
    <xdr:to>
      <xdr:col>7</xdr:col>
      <xdr:colOff>676275</xdr:colOff>
      <xdr:row>18</xdr:row>
      <xdr:rowOff>0</xdr:rowOff>
    </xdr:to>
    <xdr:sp>
      <xdr:nvSpPr>
        <xdr:cNvPr id="127" name="Line 207"/>
        <xdr:cNvSpPr>
          <a:spLocks/>
        </xdr:cNvSpPr>
      </xdr:nvSpPr>
      <xdr:spPr>
        <a:xfrm>
          <a:off x="57340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581025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28" name="Line 208"/>
        <xdr:cNvSpPr>
          <a:spLocks/>
        </xdr:cNvSpPr>
      </xdr:nvSpPr>
      <xdr:spPr>
        <a:xfrm>
          <a:off x="5638800" y="30575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676275</xdr:colOff>
      <xdr:row>18</xdr:row>
      <xdr:rowOff>0</xdr:rowOff>
    </xdr:from>
    <xdr:to>
      <xdr:col>7</xdr:col>
      <xdr:colOff>676275</xdr:colOff>
      <xdr:row>18</xdr:row>
      <xdr:rowOff>0</xdr:rowOff>
    </xdr:to>
    <xdr:sp>
      <xdr:nvSpPr>
        <xdr:cNvPr id="129" name="Line 209"/>
        <xdr:cNvSpPr>
          <a:spLocks/>
        </xdr:cNvSpPr>
      </xdr:nvSpPr>
      <xdr:spPr>
        <a:xfrm>
          <a:off x="57340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581025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30" name="Line 210"/>
        <xdr:cNvSpPr>
          <a:spLocks/>
        </xdr:cNvSpPr>
      </xdr:nvSpPr>
      <xdr:spPr>
        <a:xfrm>
          <a:off x="5638800" y="30575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0</xdr:rowOff>
    </xdr:from>
    <xdr:to>
      <xdr:col>9</xdr:col>
      <xdr:colOff>76200</xdr:colOff>
      <xdr:row>18</xdr:row>
      <xdr:rowOff>0</xdr:rowOff>
    </xdr:to>
    <xdr:sp>
      <xdr:nvSpPr>
        <xdr:cNvPr id="131" name="Line 211"/>
        <xdr:cNvSpPr>
          <a:spLocks/>
        </xdr:cNvSpPr>
      </xdr:nvSpPr>
      <xdr:spPr>
        <a:xfrm>
          <a:off x="69723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695325</xdr:colOff>
      <xdr:row>18</xdr:row>
      <xdr:rowOff>0</xdr:rowOff>
    </xdr:from>
    <xdr:to>
      <xdr:col>9</xdr:col>
      <xdr:colOff>171450</xdr:colOff>
      <xdr:row>18</xdr:row>
      <xdr:rowOff>0</xdr:rowOff>
    </xdr:to>
    <xdr:sp>
      <xdr:nvSpPr>
        <xdr:cNvPr id="132" name="Line 212"/>
        <xdr:cNvSpPr>
          <a:spLocks/>
        </xdr:cNvSpPr>
      </xdr:nvSpPr>
      <xdr:spPr>
        <a:xfrm>
          <a:off x="6648450" y="30575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0</xdr:rowOff>
    </xdr:from>
    <xdr:to>
      <xdr:col>9</xdr:col>
      <xdr:colOff>76200</xdr:colOff>
      <xdr:row>18</xdr:row>
      <xdr:rowOff>0</xdr:rowOff>
    </xdr:to>
    <xdr:sp>
      <xdr:nvSpPr>
        <xdr:cNvPr id="133" name="Line 213"/>
        <xdr:cNvSpPr>
          <a:spLocks/>
        </xdr:cNvSpPr>
      </xdr:nvSpPr>
      <xdr:spPr>
        <a:xfrm>
          <a:off x="69723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695325</xdr:colOff>
      <xdr:row>18</xdr:row>
      <xdr:rowOff>0</xdr:rowOff>
    </xdr:from>
    <xdr:to>
      <xdr:col>9</xdr:col>
      <xdr:colOff>171450</xdr:colOff>
      <xdr:row>18</xdr:row>
      <xdr:rowOff>0</xdr:rowOff>
    </xdr:to>
    <xdr:sp>
      <xdr:nvSpPr>
        <xdr:cNvPr id="134" name="Line 214"/>
        <xdr:cNvSpPr>
          <a:spLocks/>
        </xdr:cNvSpPr>
      </xdr:nvSpPr>
      <xdr:spPr>
        <a:xfrm>
          <a:off x="6648450" y="30575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0</xdr:rowOff>
    </xdr:from>
    <xdr:to>
      <xdr:col>9</xdr:col>
      <xdr:colOff>76200</xdr:colOff>
      <xdr:row>18</xdr:row>
      <xdr:rowOff>0</xdr:rowOff>
    </xdr:to>
    <xdr:sp>
      <xdr:nvSpPr>
        <xdr:cNvPr id="135" name="Line 215"/>
        <xdr:cNvSpPr>
          <a:spLocks/>
        </xdr:cNvSpPr>
      </xdr:nvSpPr>
      <xdr:spPr>
        <a:xfrm>
          <a:off x="69723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695325</xdr:colOff>
      <xdr:row>18</xdr:row>
      <xdr:rowOff>0</xdr:rowOff>
    </xdr:from>
    <xdr:to>
      <xdr:col>9</xdr:col>
      <xdr:colOff>171450</xdr:colOff>
      <xdr:row>18</xdr:row>
      <xdr:rowOff>0</xdr:rowOff>
    </xdr:to>
    <xdr:sp>
      <xdr:nvSpPr>
        <xdr:cNvPr id="136" name="Line 216"/>
        <xdr:cNvSpPr>
          <a:spLocks/>
        </xdr:cNvSpPr>
      </xdr:nvSpPr>
      <xdr:spPr>
        <a:xfrm>
          <a:off x="6648450" y="30575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209550</xdr:colOff>
      <xdr:row>18</xdr:row>
      <xdr:rowOff>0</xdr:rowOff>
    </xdr:from>
    <xdr:to>
      <xdr:col>3</xdr:col>
      <xdr:colOff>104775</xdr:colOff>
      <xdr:row>18</xdr:row>
      <xdr:rowOff>0</xdr:rowOff>
    </xdr:to>
    <xdr:sp>
      <xdr:nvSpPr>
        <xdr:cNvPr id="137" name="Text 310"/>
        <xdr:cNvSpPr txBox="1">
          <a:spLocks noChangeArrowheads="1"/>
        </xdr:cNvSpPr>
      </xdr:nvSpPr>
      <xdr:spPr>
        <a:xfrm>
          <a:off x="1514475" y="3057525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Hcal=</a:t>
          </a:r>
        </a:p>
      </xdr:txBody>
    </xdr:sp>
    <xdr:clientData/>
  </xdr:twoCellAnchor>
  <xdr:twoCellAnchor>
    <xdr:from>
      <xdr:col>8</xdr:col>
      <xdr:colOff>552450</xdr:colOff>
      <xdr:row>18</xdr:row>
      <xdr:rowOff>0</xdr:rowOff>
    </xdr:from>
    <xdr:to>
      <xdr:col>9</xdr:col>
      <xdr:colOff>619125</xdr:colOff>
      <xdr:row>18</xdr:row>
      <xdr:rowOff>0</xdr:rowOff>
    </xdr:to>
    <xdr:sp>
      <xdr:nvSpPr>
        <xdr:cNvPr id="138" name="Line 218"/>
        <xdr:cNvSpPr>
          <a:spLocks/>
        </xdr:cNvSpPr>
      </xdr:nvSpPr>
      <xdr:spPr>
        <a:xfrm>
          <a:off x="6505575" y="30575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542925</xdr:colOff>
      <xdr:row>18</xdr:row>
      <xdr:rowOff>0</xdr:rowOff>
    </xdr:from>
    <xdr:to>
      <xdr:col>8</xdr:col>
      <xdr:colOff>238125</xdr:colOff>
      <xdr:row>18</xdr:row>
      <xdr:rowOff>0</xdr:rowOff>
    </xdr:to>
    <xdr:sp>
      <xdr:nvSpPr>
        <xdr:cNvPr id="139" name="Text 237"/>
        <xdr:cNvSpPr txBox="1">
          <a:spLocks noChangeArrowheads="1"/>
        </xdr:cNvSpPr>
      </xdr:nvSpPr>
      <xdr:spPr>
        <a:xfrm>
          <a:off x="5600700" y="30575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b3</a:t>
          </a:r>
        </a:p>
      </xdr:txBody>
    </xdr:sp>
    <xdr:clientData/>
  </xdr:twoCellAnchor>
  <xdr:twoCellAnchor>
    <xdr:from>
      <xdr:col>8</xdr:col>
      <xdr:colOff>142875</xdr:colOff>
      <xdr:row>18</xdr:row>
      <xdr:rowOff>0</xdr:rowOff>
    </xdr:from>
    <xdr:to>
      <xdr:col>8</xdr:col>
      <xdr:colOff>142875</xdr:colOff>
      <xdr:row>18</xdr:row>
      <xdr:rowOff>0</xdr:rowOff>
    </xdr:to>
    <xdr:sp>
      <xdr:nvSpPr>
        <xdr:cNvPr id="140" name="Line 220"/>
        <xdr:cNvSpPr>
          <a:spLocks/>
        </xdr:cNvSpPr>
      </xdr:nvSpPr>
      <xdr:spPr>
        <a:xfrm>
          <a:off x="6096000" y="305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381000</xdr:colOff>
      <xdr:row>18</xdr:row>
      <xdr:rowOff>0</xdr:rowOff>
    </xdr:from>
    <xdr:to>
      <xdr:col>9</xdr:col>
      <xdr:colOff>28575</xdr:colOff>
      <xdr:row>18</xdr:row>
      <xdr:rowOff>0</xdr:rowOff>
    </xdr:to>
    <xdr:sp>
      <xdr:nvSpPr>
        <xdr:cNvPr id="141" name="Rectangle 221"/>
        <xdr:cNvSpPr>
          <a:spLocks/>
        </xdr:cNvSpPr>
      </xdr:nvSpPr>
      <xdr:spPr>
        <a:xfrm>
          <a:off x="6334125" y="3057525"/>
          <a:ext cx="590550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0</xdr:rowOff>
    </xdr:from>
    <xdr:to>
      <xdr:col>7</xdr:col>
      <xdr:colOff>600075</xdr:colOff>
      <xdr:row>18</xdr:row>
      <xdr:rowOff>0</xdr:rowOff>
    </xdr:to>
    <xdr:sp>
      <xdr:nvSpPr>
        <xdr:cNvPr id="142" name="Rectangle 222"/>
        <xdr:cNvSpPr>
          <a:spLocks/>
        </xdr:cNvSpPr>
      </xdr:nvSpPr>
      <xdr:spPr>
        <a:xfrm>
          <a:off x="5276850" y="3057525"/>
          <a:ext cx="381000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8</xdr:col>
      <xdr:colOff>533400</xdr:colOff>
      <xdr:row>18</xdr:row>
      <xdr:rowOff>0</xdr:rowOff>
    </xdr:to>
    <xdr:sp>
      <xdr:nvSpPr>
        <xdr:cNvPr id="143" name="Line 223"/>
        <xdr:cNvSpPr>
          <a:spLocks/>
        </xdr:cNvSpPr>
      </xdr:nvSpPr>
      <xdr:spPr>
        <a:xfrm>
          <a:off x="64865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419100</xdr:colOff>
      <xdr:row>18</xdr:row>
      <xdr:rowOff>0</xdr:rowOff>
    </xdr:from>
    <xdr:to>
      <xdr:col>7</xdr:col>
      <xdr:colOff>419100</xdr:colOff>
      <xdr:row>18</xdr:row>
      <xdr:rowOff>0</xdr:rowOff>
    </xdr:to>
    <xdr:sp>
      <xdr:nvSpPr>
        <xdr:cNvPr id="144" name="Line 224"/>
        <xdr:cNvSpPr>
          <a:spLocks/>
        </xdr:cNvSpPr>
      </xdr:nvSpPr>
      <xdr:spPr>
        <a:xfrm>
          <a:off x="547687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504825</xdr:colOff>
      <xdr:row>18</xdr:row>
      <xdr:rowOff>0</xdr:rowOff>
    </xdr:from>
    <xdr:to>
      <xdr:col>8</xdr:col>
      <xdr:colOff>66675</xdr:colOff>
      <xdr:row>18</xdr:row>
      <xdr:rowOff>0</xdr:rowOff>
    </xdr:to>
    <xdr:sp>
      <xdr:nvSpPr>
        <xdr:cNvPr id="145" name="Rectangle 225"/>
        <xdr:cNvSpPr>
          <a:spLocks/>
        </xdr:cNvSpPr>
      </xdr:nvSpPr>
      <xdr:spPr>
        <a:xfrm>
          <a:off x="5562600" y="3057525"/>
          <a:ext cx="457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628650</xdr:colOff>
      <xdr:row>18</xdr:row>
      <xdr:rowOff>0</xdr:rowOff>
    </xdr:from>
    <xdr:to>
      <xdr:col>7</xdr:col>
      <xdr:colOff>628650</xdr:colOff>
      <xdr:row>18</xdr:row>
      <xdr:rowOff>0</xdr:rowOff>
    </xdr:to>
    <xdr:sp>
      <xdr:nvSpPr>
        <xdr:cNvPr id="146" name="Line 226"/>
        <xdr:cNvSpPr>
          <a:spLocks/>
        </xdr:cNvSpPr>
      </xdr:nvSpPr>
      <xdr:spPr>
        <a:xfrm>
          <a:off x="5686425" y="305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333375</xdr:colOff>
      <xdr:row>18</xdr:row>
      <xdr:rowOff>0</xdr:rowOff>
    </xdr:from>
    <xdr:to>
      <xdr:col>8</xdr:col>
      <xdr:colOff>333375</xdr:colOff>
      <xdr:row>18</xdr:row>
      <xdr:rowOff>0</xdr:rowOff>
    </xdr:to>
    <xdr:sp>
      <xdr:nvSpPr>
        <xdr:cNvPr id="147" name="Line 227"/>
        <xdr:cNvSpPr>
          <a:spLocks/>
        </xdr:cNvSpPr>
      </xdr:nvSpPr>
      <xdr:spPr>
        <a:xfrm>
          <a:off x="6286500" y="3057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9</xdr:col>
      <xdr:colOff>628650</xdr:colOff>
      <xdr:row>18</xdr:row>
      <xdr:rowOff>0</xdr:rowOff>
    </xdr:to>
    <xdr:sp>
      <xdr:nvSpPr>
        <xdr:cNvPr id="148" name="Line 228"/>
        <xdr:cNvSpPr>
          <a:spLocks/>
        </xdr:cNvSpPr>
      </xdr:nvSpPr>
      <xdr:spPr>
        <a:xfrm>
          <a:off x="6515100" y="30575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9</xdr:col>
      <xdr:colOff>285750</xdr:colOff>
      <xdr:row>18</xdr:row>
      <xdr:rowOff>0</xdr:rowOff>
    </xdr:to>
    <xdr:sp>
      <xdr:nvSpPr>
        <xdr:cNvPr id="149" name="Line 229"/>
        <xdr:cNvSpPr>
          <a:spLocks/>
        </xdr:cNvSpPr>
      </xdr:nvSpPr>
      <xdr:spPr>
        <a:xfrm>
          <a:off x="6515100" y="30575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552450</xdr:colOff>
      <xdr:row>18</xdr:row>
      <xdr:rowOff>0</xdr:rowOff>
    </xdr:from>
    <xdr:to>
      <xdr:col>9</xdr:col>
      <xdr:colOff>619125</xdr:colOff>
      <xdr:row>18</xdr:row>
      <xdr:rowOff>0</xdr:rowOff>
    </xdr:to>
    <xdr:sp>
      <xdr:nvSpPr>
        <xdr:cNvPr id="150" name="Line 230"/>
        <xdr:cNvSpPr>
          <a:spLocks/>
        </xdr:cNvSpPr>
      </xdr:nvSpPr>
      <xdr:spPr>
        <a:xfrm>
          <a:off x="6505575" y="30575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552450</xdr:colOff>
      <xdr:row>18</xdr:row>
      <xdr:rowOff>0</xdr:rowOff>
    </xdr:from>
    <xdr:to>
      <xdr:col>9</xdr:col>
      <xdr:colOff>619125</xdr:colOff>
      <xdr:row>18</xdr:row>
      <xdr:rowOff>0</xdr:rowOff>
    </xdr:to>
    <xdr:sp>
      <xdr:nvSpPr>
        <xdr:cNvPr id="151" name="Line 231"/>
        <xdr:cNvSpPr>
          <a:spLocks/>
        </xdr:cNvSpPr>
      </xdr:nvSpPr>
      <xdr:spPr>
        <a:xfrm>
          <a:off x="6505575" y="30575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504825</xdr:colOff>
      <xdr:row>18</xdr:row>
      <xdr:rowOff>0</xdr:rowOff>
    </xdr:from>
    <xdr:to>
      <xdr:col>10</xdr:col>
      <xdr:colOff>228600</xdr:colOff>
      <xdr:row>18</xdr:row>
      <xdr:rowOff>0</xdr:rowOff>
    </xdr:to>
    <xdr:sp>
      <xdr:nvSpPr>
        <xdr:cNvPr id="152" name="Text 258"/>
        <xdr:cNvSpPr txBox="1">
          <a:spLocks noChangeArrowheads="1"/>
        </xdr:cNvSpPr>
      </xdr:nvSpPr>
      <xdr:spPr>
        <a:xfrm>
          <a:off x="7400925" y="30575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h1=</a:t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390525</xdr:colOff>
      <xdr:row>18</xdr:row>
      <xdr:rowOff>0</xdr:rowOff>
    </xdr:to>
    <xdr:sp>
      <xdr:nvSpPr>
        <xdr:cNvPr id="153" name="Text 219"/>
        <xdr:cNvSpPr txBox="1">
          <a:spLocks noChangeArrowheads="1"/>
        </xdr:cNvSpPr>
      </xdr:nvSpPr>
      <xdr:spPr>
        <a:xfrm>
          <a:off x="2085975" y="30575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a5 =</a:t>
          </a:r>
        </a:p>
      </xdr:txBody>
    </xdr:sp>
    <xdr:clientData/>
  </xdr:twoCellAnchor>
  <xdr:twoCellAnchor>
    <xdr:from>
      <xdr:col>4</xdr:col>
      <xdr:colOff>828675</xdr:colOff>
      <xdr:row>18</xdr:row>
      <xdr:rowOff>0</xdr:rowOff>
    </xdr:from>
    <xdr:to>
      <xdr:col>5</xdr:col>
      <xdr:colOff>247650</xdr:colOff>
      <xdr:row>18</xdr:row>
      <xdr:rowOff>0</xdr:rowOff>
    </xdr:to>
    <xdr:sp>
      <xdr:nvSpPr>
        <xdr:cNvPr id="154" name="Text 214"/>
        <xdr:cNvSpPr txBox="1">
          <a:spLocks noChangeArrowheads="1"/>
        </xdr:cNvSpPr>
      </xdr:nvSpPr>
      <xdr:spPr>
        <a:xfrm>
          <a:off x="3590925" y="305752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a4</a:t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438150</xdr:colOff>
      <xdr:row>18</xdr:row>
      <xdr:rowOff>0</xdr:rowOff>
    </xdr:to>
    <xdr:sp>
      <xdr:nvSpPr>
        <xdr:cNvPr id="155" name="Drawing 164"/>
        <xdr:cNvSpPr>
          <a:spLocks/>
        </xdr:cNvSpPr>
      </xdr:nvSpPr>
      <xdr:spPr>
        <a:xfrm>
          <a:off x="2514600" y="305752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485775</xdr:colOff>
      <xdr:row>18</xdr:row>
      <xdr:rowOff>0</xdr:rowOff>
    </xdr:from>
    <xdr:to>
      <xdr:col>5</xdr:col>
      <xdr:colOff>485775</xdr:colOff>
      <xdr:row>18</xdr:row>
      <xdr:rowOff>0</xdr:rowOff>
    </xdr:to>
    <xdr:sp>
      <xdr:nvSpPr>
        <xdr:cNvPr id="156" name="Line 236"/>
        <xdr:cNvSpPr>
          <a:spLocks/>
        </xdr:cNvSpPr>
      </xdr:nvSpPr>
      <xdr:spPr>
        <a:xfrm>
          <a:off x="41529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0</xdr:rowOff>
    </xdr:from>
    <xdr:to>
      <xdr:col>4</xdr:col>
      <xdr:colOff>590550</xdr:colOff>
      <xdr:row>18</xdr:row>
      <xdr:rowOff>0</xdr:rowOff>
    </xdr:to>
    <xdr:sp>
      <xdr:nvSpPr>
        <xdr:cNvPr id="157" name="Line 237"/>
        <xdr:cNvSpPr>
          <a:spLocks/>
        </xdr:cNvSpPr>
      </xdr:nvSpPr>
      <xdr:spPr>
        <a:xfrm>
          <a:off x="33528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0</xdr:rowOff>
    </xdr:from>
    <xdr:to>
      <xdr:col>6</xdr:col>
      <xdr:colOff>142875</xdr:colOff>
      <xdr:row>18</xdr:row>
      <xdr:rowOff>0</xdr:rowOff>
    </xdr:to>
    <xdr:sp>
      <xdr:nvSpPr>
        <xdr:cNvPr id="158" name="Line 238"/>
        <xdr:cNvSpPr>
          <a:spLocks/>
        </xdr:cNvSpPr>
      </xdr:nvSpPr>
      <xdr:spPr>
        <a:xfrm>
          <a:off x="44958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18</xdr:row>
      <xdr:rowOff>0</xdr:rowOff>
    </xdr:to>
    <xdr:sp>
      <xdr:nvSpPr>
        <xdr:cNvPr id="159" name="Line 239"/>
        <xdr:cNvSpPr>
          <a:spLocks/>
        </xdr:cNvSpPr>
      </xdr:nvSpPr>
      <xdr:spPr>
        <a:xfrm>
          <a:off x="90487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314325</xdr:colOff>
      <xdr:row>18</xdr:row>
      <xdr:rowOff>0</xdr:rowOff>
    </xdr:from>
    <xdr:to>
      <xdr:col>5</xdr:col>
      <xdr:colOff>314325</xdr:colOff>
      <xdr:row>18</xdr:row>
      <xdr:rowOff>0</xdr:rowOff>
    </xdr:to>
    <xdr:sp>
      <xdr:nvSpPr>
        <xdr:cNvPr id="160" name="Line 240"/>
        <xdr:cNvSpPr>
          <a:spLocks/>
        </xdr:cNvSpPr>
      </xdr:nvSpPr>
      <xdr:spPr>
        <a:xfrm>
          <a:off x="39814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161" name="Line 241"/>
        <xdr:cNvSpPr>
          <a:spLocks/>
        </xdr:cNvSpPr>
      </xdr:nvSpPr>
      <xdr:spPr>
        <a:xfrm>
          <a:off x="47625" y="3057525"/>
          <a:ext cx="4667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76200</xdr:colOff>
      <xdr:row>18</xdr:row>
      <xdr:rowOff>0</xdr:rowOff>
    </xdr:from>
    <xdr:to>
      <xdr:col>0</xdr:col>
      <xdr:colOff>542925</xdr:colOff>
      <xdr:row>18</xdr:row>
      <xdr:rowOff>0</xdr:rowOff>
    </xdr:to>
    <xdr:sp>
      <xdr:nvSpPr>
        <xdr:cNvPr id="162" name="Line 242"/>
        <xdr:cNvSpPr>
          <a:spLocks/>
        </xdr:cNvSpPr>
      </xdr:nvSpPr>
      <xdr:spPr>
        <a:xfrm>
          <a:off x="76200" y="3057525"/>
          <a:ext cx="4667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161925</xdr:colOff>
      <xdr:row>18</xdr:row>
      <xdr:rowOff>0</xdr:rowOff>
    </xdr:from>
    <xdr:to>
      <xdr:col>5</xdr:col>
      <xdr:colOff>542925</xdr:colOff>
      <xdr:row>18</xdr:row>
      <xdr:rowOff>0</xdr:rowOff>
    </xdr:to>
    <xdr:sp>
      <xdr:nvSpPr>
        <xdr:cNvPr id="163" name="Rectangle 243"/>
        <xdr:cNvSpPr>
          <a:spLocks/>
        </xdr:cNvSpPr>
      </xdr:nvSpPr>
      <xdr:spPr>
        <a:xfrm>
          <a:off x="3829050" y="3057525"/>
          <a:ext cx="39052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657225</xdr:colOff>
      <xdr:row>18</xdr:row>
      <xdr:rowOff>0</xdr:rowOff>
    </xdr:from>
    <xdr:to>
      <xdr:col>2</xdr:col>
      <xdr:colOff>95250</xdr:colOff>
      <xdr:row>18</xdr:row>
      <xdr:rowOff>0</xdr:rowOff>
    </xdr:to>
    <xdr:sp>
      <xdr:nvSpPr>
        <xdr:cNvPr id="164" name="Drawing 191"/>
        <xdr:cNvSpPr>
          <a:spLocks/>
        </xdr:cNvSpPr>
      </xdr:nvSpPr>
      <xdr:spPr>
        <a:xfrm>
          <a:off x="1276350" y="3057525"/>
          <a:ext cx="123825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1</xdr:col>
      <xdr:colOff>419100</xdr:colOff>
      <xdr:row>18</xdr:row>
      <xdr:rowOff>0</xdr:rowOff>
    </xdr:to>
    <xdr:sp>
      <xdr:nvSpPr>
        <xdr:cNvPr id="165" name="Rectangle 245"/>
        <xdr:cNvSpPr>
          <a:spLocks/>
        </xdr:cNvSpPr>
      </xdr:nvSpPr>
      <xdr:spPr>
        <a:xfrm>
          <a:off x="647700" y="3057525"/>
          <a:ext cx="39052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oneCellAnchor>
    <xdr:from>
      <xdr:col>0</xdr:col>
      <xdr:colOff>200025</xdr:colOff>
      <xdr:row>18</xdr:row>
      <xdr:rowOff>0</xdr:rowOff>
    </xdr:from>
    <xdr:ext cx="209550" cy="219075"/>
    <xdr:sp>
      <xdr:nvSpPr>
        <xdr:cNvPr id="166" name="Text 242"/>
        <xdr:cNvSpPr txBox="1">
          <a:spLocks noChangeArrowheads="1"/>
        </xdr:cNvSpPr>
      </xdr:nvSpPr>
      <xdr:spPr>
        <a:xfrm>
          <a:off x="200025" y="3057525"/>
          <a:ext cx="2095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B</a:t>
          </a:r>
        </a:p>
      </xdr:txBody>
    </xdr:sp>
    <xdr:clientData/>
  </xdr:oneCellAnchor>
  <xdr:oneCellAnchor>
    <xdr:from>
      <xdr:col>0</xdr:col>
      <xdr:colOff>200025</xdr:colOff>
      <xdr:row>18</xdr:row>
      <xdr:rowOff>0</xdr:rowOff>
    </xdr:from>
    <xdr:ext cx="209550" cy="219075"/>
    <xdr:sp>
      <xdr:nvSpPr>
        <xdr:cNvPr id="167" name="Text 244"/>
        <xdr:cNvSpPr txBox="1">
          <a:spLocks noChangeArrowheads="1"/>
        </xdr:cNvSpPr>
      </xdr:nvSpPr>
      <xdr:spPr>
        <a:xfrm>
          <a:off x="200025" y="3057525"/>
          <a:ext cx="2095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C</a:t>
          </a:r>
        </a:p>
      </xdr:txBody>
    </xdr:sp>
    <xdr:clientData/>
  </xdr:oneCellAnchor>
  <xdr:twoCellAnchor>
    <xdr:from>
      <xdr:col>5</xdr:col>
      <xdr:colOff>28575</xdr:colOff>
      <xdr:row>18</xdr:row>
      <xdr:rowOff>0</xdr:rowOff>
    </xdr:from>
    <xdr:to>
      <xdr:col>5</xdr:col>
      <xdr:colOff>28575</xdr:colOff>
      <xdr:row>18</xdr:row>
      <xdr:rowOff>0</xdr:rowOff>
    </xdr:to>
    <xdr:sp>
      <xdr:nvSpPr>
        <xdr:cNvPr id="168" name="Line 248"/>
        <xdr:cNvSpPr>
          <a:spLocks/>
        </xdr:cNvSpPr>
      </xdr:nvSpPr>
      <xdr:spPr>
        <a:xfrm flipV="1">
          <a:off x="3695700" y="30575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523875</xdr:colOff>
      <xdr:row>18</xdr:row>
      <xdr:rowOff>0</xdr:rowOff>
    </xdr:from>
    <xdr:to>
      <xdr:col>4</xdr:col>
      <xdr:colOff>876300</xdr:colOff>
      <xdr:row>18</xdr:row>
      <xdr:rowOff>0</xdr:rowOff>
    </xdr:to>
    <xdr:sp>
      <xdr:nvSpPr>
        <xdr:cNvPr id="169" name="Text 417"/>
        <xdr:cNvSpPr txBox="1">
          <a:spLocks noChangeArrowheads="1"/>
        </xdr:cNvSpPr>
      </xdr:nvSpPr>
      <xdr:spPr>
        <a:xfrm>
          <a:off x="3286125" y="30575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A</a:t>
          </a:r>
        </a:p>
      </xdr:txBody>
    </xdr:sp>
    <xdr:clientData/>
  </xdr:twoCellAnchor>
  <xdr:twoCellAnchor>
    <xdr:from>
      <xdr:col>0</xdr:col>
      <xdr:colOff>304800</xdr:colOff>
      <xdr:row>18</xdr:row>
      <xdr:rowOff>0</xdr:rowOff>
    </xdr:from>
    <xdr:to>
      <xdr:col>0</xdr:col>
      <xdr:colOff>304800</xdr:colOff>
      <xdr:row>18</xdr:row>
      <xdr:rowOff>0</xdr:rowOff>
    </xdr:to>
    <xdr:sp>
      <xdr:nvSpPr>
        <xdr:cNvPr id="170" name="Line 250"/>
        <xdr:cNvSpPr>
          <a:spLocks/>
        </xdr:cNvSpPr>
      </xdr:nvSpPr>
      <xdr:spPr>
        <a:xfrm>
          <a:off x="3048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257175</xdr:colOff>
      <xdr:row>18</xdr:row>
      <xdr:rowOff>0</xdr:rowOff>
    </xdr:from>
    <xdr:to>
      <xdr:col>3</xdr:col>
      <xdr:colOff>647700</xdr:colOff>
      <xdr:row>18</xdr:row>
      <xdr:rowOff>0</xdr:rowOff>
    </xdr:to>
    <xdr:sp>
      <xdr:nvSpPr>
        <xdr:cNvPr id="171" name="Rectangle 251"/>
        <xdr:cNvSpPr>
          <a:spLocks/>
        </xdr:cNvSpPr>
      </xdr:nvSpPr>
      <xdr:spPr>
        <a:xfrm>
          <a:off x="2333625" y="3057525"/>
          <a:ext cx="390525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172" name="Line 252"/>
        <xdr:cNvSpPr>
          <a:spLocks/>
        </xdr:cNvSpPr>
      </xdr:nvSpPr>
      <xdr:spPr>
        <a:xfrm>
          <a:off x="47625" y="3057525"/>
          <a:ext cx="4667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oneCellAnchor>
    <xdr:from>
      <xdr:col>0</xdr:col>
      <xdr:colOff>200025</xdr:colOff>
      <xdr:row>18</xdr:row>
      <xdr:rowOff>0</xdr:rowOff>
    </xdr:from>
    <xdr:ext cx="295275" cy="219075"/>
    <xdr:sp>
      <xdr:nvSpPr>
        <xdr:cNvPr id="173" name="Text 242"/>
        <xdr:cNvSpPr txBox="1">
          <a:spLocks noChangeArrowheads="1"/>
        </xdr:cNvSpPr>
      </xdr:nvSpPr>
      <xdr:spPr>
        <a:xfrm>
          <a:off x="200025" y="3057525"/>
          <a:ext cx="2952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B1</a:t>
          </a:r>
        </a:p>
      </xdr:txBody>
    </xdr:sp>
    <xdr:clientData/>
  </xdr:oneCellAnchor>
  <xdr:twoCellAnchor>
    <xdr:from>
      <xdr:col>9</xdr:col>
      <xdr:colOff>619125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174" name="Line 254"/>
        <xdr:cNvSpPr>
          <a:spLocks/>
        </xdr:cNvSpPr>
      </xdr:nvSpPr>
      <xdr:spPr>
        <a:xfrm flipV="1">
          <a:off x="7515225" y="3057525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476250</xdr:colOff>
      <xdr:row>18</xdr:row>
      <xdr:rowOff>0</xdr:rowOff>
    </xdr:from>
    <xdr:to>
      <xdr:col>9</xdr:col>
      <xdr:colOff>600075</xdr:colOff>
      <xdr:row>18</xdr:row>
      <xdr:rowOff>0</xdr:rowOff>
    </xdr:to>
    <xdr:sp>
      <xdr:nvSpPr>
        <xdr:cNvPr id="175" name="Drawing 191"/>
        <xdr:cNvSpPr>
          <a:spLocks/>
        </xdr:cNvSpPr>
      </xdr:nvSpPr>
      <xdr:spPr>
        <a:xfrm>
          <a:off x="7372350" y="30575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76" name="Line 256"/>
        <xdr:cNvSpPr>
          <a:spLocks/>
        </xdr:cNvSpPr>
      </xdr:nvSpPr>
      <xdr:spPr>
        <a:xfrm flipV="1">
          <a:off x="7515225" y="30575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476250</xdr:colOff>
      <xdr:row>18</xdr:row>
      <xdr:rowOff>0</xdr:rowOff>
    </xdr:from>
    <xdr:to>
      <xdr:col>9</xdr:col>
      <xdr:colOff>600075</xdr:colOff>
      <xdr:row>18</xdr:row>
      <xdr:rowOff>0</xdr:rowOff>
    </xdr:to>
    <xdr:sp>
      <xdr:nvSpPr>
        <xdr:cNvPr id="177" name="Drawing 191"/>
        <xdr:cNvSpPr>
          <a:spLocks/>
        </xdr:cNvSpPr>
      </xdr:nvSpPr>
      <xdr:spPr>
        <a:xfrm>
          <a:off x="7372350" y="30575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78" name="Line 258"/>
        <xdr:cNvSpPr>
          <a:spLocks/>
        </xdr:cNvSpPr>
      </xdr:nvSpPr>
      <xdr:spPr>
        <a:xfrm flipV="1">
          <a:off x="7515225" y="30575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485775</xdr:colOff>
      <xdr:row>18</xdr:row>
      <xdr:rowOff>0</xdr:rowOff>
    </xdr:from>
    <xdr:to>
      <xdr:col>9</xdr:col>
      <xdr:colOff>609600</xdr:colOff>
      <xdr:row>18</xdr:row>
      <xdr:rowOff>0</xdr:rowOff>
    </xdr:to>
    <xdr:sp>
      <xdr:nvSpPr>
        <xdr:cNvPr id="179" name="Drawing 191"/>
        <xdr:cNvSpPr>
          <a:spLocks/>
        </xdr:cNvSpPr>
      </xdr:nvSpPr>
      <xdr:spPr>
        <a:xfrm>
          <a:off x="7381875" y="30575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180" name="Line 260"/>
        <xdr:cNvSpPr>
          <a:spLocks/>
        </xdr:cNvSpPr>
      </xdr:nvSpPr>
      <xdr:spPr>
        <a:xfrm flipV="1">
          <a:off x="7515225" y="3057525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619125</xdr:colOff>
      <xdr:row>18</xdr:row>
      <xdr:rowOff>0</xdr:rowOff>
    </xdr:from>
    <xdr:to>
      <xdr:col>10</xdr:col>
      <xdr:colOff>657225</xdr:colOff>
      <xdr:row>18</xdr:row>
      <xdr:rowOff>0</xdr:rowOff>
    </xdr:to>
    <xdr:sp>
      <xdr:nvSpPr>
        <xdr:cNvPr id="181" name="Line 261"/>
        <xdr:cNvSpPr>
          <a:spLocks/>
        </xdr:cNvSpPr>
      </xdr:nvSpPr>
      <xdr:spPr>
        <a:xfrm flipV="1">
          <a:off x="7515225" y="3057525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476250</xdr:colOff>
      <xdr:row>18</xdr:row>
      <xdr:rowOff>0</xdr:rowOff>
    </xdr:from>
    <xdr:to>
      <xdr:col>9</xdr:col>
      <xdr:colOff>600075</xdr:colOff>
      <xdr:row>18</xdr:row>
      <xdr:rowOff>0</xdr:rowOff>
    </xdr:to>
    <xdr:sp>
      <xdr:nvSpPr>
        <xdr:cNvPr id="182" name="Drawing 191"/>
        <xdr:cNvSpPr>
          <a:spLocks/>
        </xdr:cNvSpPr>
      </xdr:nvSpPr>
      <xdr:spPr>
        <a:xfrm>
          <a:off x="7372350" y="3057525"/>
          <a:ext cx="133350" cy="0"/>
        </a:xfrm>
        <a:custGeom>
          <a:pathLst>
            <a:path h="16384" w="16384">
              <a:moveTo>
                <a:pt x="8822" y="16384"/>
              </a:moveTo>
              <a:lnTo>
                <a:pt x="0" y="0"/>
              </a:lnTo>
              <a:lnTo>
                <a:pt x="16384" y="0"/>
              </a:lnTo>
              <a:lnTo>
                <a:pt x="8822" y="1638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9</xdr:col>
      <xdr:colOff>581025</xdr:colOff>
      <xdr:row>18</xdr:row>
      <xdr:rowOff>0</xdr:rowOff>
    </xdr:from>
    <xdr:to>
      <xdr:col>10</xdr:col>
      <xdr:colOff>285750</xdr:colOff>
      <xdr:row>18</xdr:row>
      <xdr:rowOff>0</xdr:rowOff>
    </xdr:to>
    <xdr:sp>
      <xdr:nvSpPr>
        <xdr:cNvPr id="183" name="Text 310"/>
        <xdr:cNvSpPr txBox="1">
          <a:spLocks noChangeArrowheads="1"/>
        </xdr:cNvSpPr>
      </xdr:nvSpPr>
      <xdr:spPr>
        <a:xfrm>
          <a:off x="7477125" y="3057525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.VnArial"/>
              <a:ea typeface=".VnArial"/>
              <a:cs typeface=".VnArial"/>
            </a:rPr>
            <a:t>EL4=</a:t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8</xdr:col>
      <xdr:colOff>561975</xdr:colOff>
      <xdr:row>18</xdr:row>
      <xdr:rowOff>0</xdr:rowOff>
    </xdr:to>
    <xdr:sp>
      <xdr:nvSpPr>
        <xdr:cNvPr id="184" name="Line 264"/>
        <xdr:cNvSpPr>
          <a:spLocks/>
        </xdr:cNvSpPr>
      </xdr:nvSpPr>
      <xdr:spPr>
        <a:xfrm>
          <a:off x="65151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0</xdr:rowOff>
    </xdr:from>
    <xdr:to>
      <xdr:col>8</xdr:col>
      <xdr:colOff>561975</xdr:colOff>
      <xdr:row>18</xdr:row>
      <xdr:rowOff>0</xdr:rowOff>
    </xdr:to>
    <xdr:sp>
      <xdr:nvSpPr>
        <xdr:cNvPr id="185" name="Line 265"/>
        <xdr:cNvSpPr>
          <a:spLocks/>
        </xdr:cNvSpPr>
      </xdr:nvSpPr>
      <xdr:spPr>
        <a:xfrm>
          <a:off x="6515100" y="30575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7</xdr:col>
      <xdr:colOff>419100</xdr:colOff>
      <xdr:row>18</xdr:row>
      <xdr:rowOff>0</xdr:rowOff>
    </xdr:from>
    <xdr:to>
      <xdr:col>7</xdr:col>
      <xdr:colOff>419100</xdr:colOff>
      <xdr:row>18</xdr:row>
      <xdr:rowOff>0</xdr:rowOff>
    </xdr:to>
    <xdr:sp>
      <xdr:nvSpPr>
        <xdr:cNvPr id="186" name="Line 266"/>
        <xdr:cNvSpPr>
          <a:spLocks/>
        </xdr:cNvSpPr>
      </xdr:nvSpPr>
      <xdr:spPr>
        <a:xfrm flipV="1">
          <a:off x="5476875" y="30575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0</xdr:rowOff>
    </xdr:from>
    <xdr:to>
      <xdr:col>8</xdr:col>
      <xdr:colOff>142875</xdr:colOff>
      <xdr:row>18</xdr:row>
      <xdr:rowOff>0</xdr:rowOff>
    </xdr:to>
    <xdr:sp>
      <xdr:nvSpPr>
        <xdr:cNvPr id="187" name="Line 267"/>
        <xdr:cNvSpPr>
          <a:spLocks/>
        </xdr:cNvSpPr>
      </xdr:nvSpPr>
      <xdr:spPr>
        <a:xfrm>
          <a:off x="6096000" y="30575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390525</xdr:colOff>
      <xdr:row>18</xdr:row>
      <xdr:rowOff>0</xdr:rowOff>
    </xdr:from>
    <xdr:to>
      <xdr:col>4</xdr:col>
      <xdr:colOff>723900</xdr:colOff>
      <xdr:row>18</xdr:row>
      <xdr:rowOff>0</xdr:rowOff>
    </xdr:to>
    <xdr:sp>
      <xdr:nvSpPr>
        <xdr:cNvPr id="188" name="Rectangle 268"/>
        <xdr:cNvSpPr>
          <a:spLocks/>
        </xdr:cNvSpPr>
      </xdr:nvSpPr>
      <xdr:spPr>
        <a:xfrm>
          <a:off x="3152775" y="3057525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600075</xdr:colOff>
      <xdr:row>18</xdr:row>
      <xdr:rowOff>0</xdr:rowOff>
    </xdr:to>
    <xdr:sp>
      <xdr:nvSpPr>
        <xdr:cNvPr id="189" name="Rectangle 269"/>
        <xdr:cNvSpPr>
          <a:spLocks/>
        </xdr:cNvSpPr>
      </xdr:nvSpPr>
      <xdr:spPr>
        <a:xfrm>
          <a:off x="2514600" y="3057525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676275</xdr:colOff>
      <xdr:row>18</xdr:row>
      <xdr:rowOff>0</xdr:rowOff>
    </xdr:from>
    <xdr:to>
      <xdr:col>5</xdr:col>
      <xdr:colOff>85725</xdr:colOff>
      <xdr:row>18</xdr:row>
      <xdr:rowOff>0</xdr:rowOff>
    </xdr:to>
    <xdr:sp>
      <xdr:nvSpPr>
        <xdr:cNvPr id="190" name="Text 416"/>
        <xdr:cNvSpPr txBox="1">
          <a:spLocks noChangeArrowheads="1"/>
        </xdr:cNvSpPr>
      </xdr:nvSpPr>
      <xdr:spPr>
        <a:xfrm>
          <a:off x="3438525" y="3057525"/>
          <a:ext cx="31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.VnArial"/>
              <a:ea typeface=".VnArial"/>
              <a:cs typeface=".VnArial"/>
            </a:rPr>
            <a:t>A</a:t>
          </a:r>
        </a:p>
      </xdr:txBody>
    </xdr:sp>
    <xdr:clientData/>
  </xdr:twoCellAnchor>
  <xdr:twoCellAnchor>
    <xdr:from>
      <xdr:col>5</xdr:col>
      <xdr:colOff>371475</xdr:colOff>
      <xdr:row>18</xdr:row>
      <xdr:rowOff>0</xdr:rowOff>
    </xdr:from>
    <xdr:to>
      <xdr:col>5</xdr:col>
      <xdr:colOff>542925</xdr:colOff>
      <xdr:row>18</xdr:row>
      <xdr:rowOff>0</xdr:rowOff>
    </xdr:to>
    <xdr:sp>
      <xdr:nvSpPr>
        <xdr:cNvPr id="191" name="Rectangle 271"/>
        <xdr:cNvSpPr>
          <a:spLocks/>
        </xdr:cNvSpPr>
      </xdr:nvSpPr>
      <xdr:spPr>
        <a:xfrm>
          <a:off x="4038600" y="3057525"/>
          <a:ext cx="171450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400050</xdr:colOff>
      <xdr:row>18</xdr:row>
      <xdr:rowOff>0</xdr:rowOff>
    </xdr:from>
    <xdr:to>
      <xdr:col>5</xdr:col>
      <xdr:colOff>533400</xdr:colOff>
      <xdr:row>18</xdr:row>
      <xdr:rowOff>0</xdr:rowOff>
    </xdr:to>
    <xdr:sp>
      <xdr:nvSpPr>
        <xdr:cNvPr id="192" name="Rectangle 272"/>
        <xdr:cNvSpPr>
          <a:spLocks/>
        </xdr:cNvSpPr>
      </xdr:nvSpPr>
      <xdr:spPr>
        <a:xfrm>
          <a:off x="4067175" y="3057525"/>
          <a:ext cx="14287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0</xdr:rowOff>
    </xdr:from>
    <xdr:to>
      <xdr:col>4</xdr:col>
      <xdr:colOff>666750</xdr:colOff>
      <xdr:row>18</xdr:row>
      <xdr:rowOff>0</xdr:rowOff>
    </xdr:to>
    <xdr:sp>
      <xdr:nvSpPr>
        <xdr:cNvPr id="193" name="Rectangle 273"/>
        <xdr:cNvSpPr>
          <a:spLocks/>
        </xdr:cNvSpPr>
      </xdr:nvSpPr>
      <xdr:spPr>
        <a:xfrm>
          <a:off x="3248025" y="3057525"/>
          <a:ext cx="171450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676275</xdr:colOff>
      <xdr:row>18</xdr:row>
      <xdr:rowOff>0</xdr:rowOff>
    </xdr:to>
    <xdr:sp>
      <xdr:nvSpPr>
        <xdr:cNvPr id="194" name="Rectangle 274"/>
        <xdr:cNvSpPr>
          <a:spLocks/>
        </xdr:cNvSpPr>
      </xdr:nvSpPr>
      <xdr:spPr>
        <a:xfrm>
          <a:off x="3228975" y="3057525"/>
          <a:ext cx="209550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428625</xdr:colOff>
      <xdr:row>18</xdr:row>
      <xdr:rowOff>0</xdr:rowOff>
    </xdr:from>
    <xdr:to>
      <xdr:col>4</xdr:col>
      <xdr:colOff>733425</xdr:colOff>
      <xdr:row>18</xdr:row>
      <xdr:rowOff>0</xdr:rowOff>
    </xdr:to>
    <xdr:sp>
      <xdr:nvSpPr>
        <xdr:cNvPr id="195" name="Drawing 477"/>
        <xdr:cNvSpPr>
          <a:spLocks/>
        </xdr:cNvSpPr>
      </xdr:nvSpPr>
      <xdr:spPr>
        <a:xfrm>
          <a:off x="3190875" y="3057525"/>
          <a:ext cx="304800" cy="0"/>
        </a:xfrm>
        <a:custGeom>
          <a:pathLst>
            <a:path h="16384" w="16384">
              <a:moveTo>
                <a:pt x="1024" y="0"/>
              </a:moveTo>
              <a:lnTo>
                <a:pt x="1024" y="565"/>
              </a:lnTo>
              <a:lnTo>
                <a:pt x="0" y="565"/>
              </a:lnTo>
              <a:lnTo>
                <a:pt x="0" y="1695"/>
              </a:lnTo>
              <a:lnTo>
                <a:pt x="6144" y="2825"/>
              </a:lnTo>
              <a:lnTo>
                <a:pt x="6144" y="11299"/>
              </a:lnTo>
              <a:lnTo>
                <a:pt x="2048" y="13559"/>
              </a:lnTo>
              <a:lnTo>
                <a:pt x="2048" y="16384"/>
              </a:lnTo>
              <a:lnTo>
                <a:pt x="14336" y="16384"/>
              </a:lnTo>
              <a:lnTo>
                <a:pt x="14336" y="13559"/>
              </a:lnTo>
              <a:lnTo>
                <a:pt x="10240" y="11299"/>
              </a:lnTo>
              <a:lnTo>
                <a:pt x="10240" y="2825"/>
              </a:lnTo>
              <a:lnTo>
                <a:pt x="16384" y="1695"/>
              </a:lnTo>
              <a:lnTo>
                <a:pt x="16384" y="565"/>
              </a:lnTo>
              <a:lnTo>
                <a:pt x="15360" y="565"/>
              </a:lnTo>
              <a:lnTo>
                <a:pt x="15360" y="0"/>
              </a:lnTo>
              <a:lnTo>
                <a:pt x="1024" y="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485775</xdr:colOff>
      <xdr:row>18</xdr:row>
      <xdr:rowOff>0</xdr:rowOff>
    </xdr:from>
    <xdr:to>
      <xdr:col>5</xdr:col>
      <xdr:colOff>542925</xdr:colOff>
      <xdr:row>18</xdr:row>
      <xdr:rowOff>0</xdr:rowOff>
    </xdr:to>
    <xdr:sp>
      <xdr:nvSpPr>
        <xdr:cNvPr id="196" name="Rectangle 276"/>
        <xdr:cNvSpPr>
          <a:spLocks/>
        </xdr:cNvSpPr>
      </xdr:nvSpPr>
      <xdr:spPr>
        <a:xfrm>
          <a:off x="4152900" y="3057525"/>
          <a:ext cx="66675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371475</xdr:colOff>
      <xdr:row>18</xdr:row>
      <xdr:rowOff>0</xdr:rowOff>
    </xdr:from>
    <xdr:to>
      <xdr:col>5</xdr:col>
      <xdr:colOff>371475</xdr:colOff>
      <xdr:row>18</xdr:row>
      <xdr:rowOff>0</xdr:rowOff>
    </xdr:to>
    <xdr:sp>
      <xdr:nvSpPr>
        <xdr:cNvPr id="197" name="Line 277"/>
        <xdr:cNvSpPr>
          <a:spLocks/>
        </xdr:cNvSpPr>
      </xdr:nvSpPr>
      <xdr:spPr>
        <a:xfrm flipV="1">
          <a:off x="40386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523875</xdr:colOff>
      <xdr:row>18</xdr:row>
      <xdr:rowOff>0</xdr:rowOff>
    </xdr:to>
    <xdr:sp>
      <xdr:nvSpPr>
        <xdr:cNvPr id="198" name="Rectangle 278"/>
        <xdr:cNvSpPr>
          <a:spLocks/>
        </xdr:cNvSpPr>
      </xdr:nvSpPr>
      <xdr:spPr>
        <a:xfrm>
          <a:off x="2514600" y="3057525"/>
          <a:ext cx="8572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542925</xdr:colOff>
      <xdr:row>18</xdr:row>
      <xdr:rowOff>0</xdr:rowOff>
    </xdr:to>
    <xdr:sp>
      <xdr:nvSpPr>
        <xdr:cNvPr id="199" name="Rectangle 279"/>
        <xdr:cNvSpPr>
          <a:spLocks/>
        </xdr:cNvSpPr>
      </xdr:nvSpPr>
      <xdr:spPr>
        <a:xfrm>
          <a:off x="2514600" y="3057525"/>
          <a:ext cx="104775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590550</xdr:colOff>
      <xdr:row>18</xdr:row>
      <xdr:rowOff>0</xdr:rowOff>
    </xdr:to>
    <xdr:sp>
      <xdr:nvSpPr>
        <xdr:cNvPr id="200" name="Drawing 525"/>
        <xdr:cNvSpPr>
          <a:spLocks/>
        </xdr:cNvSpPr>
      </xdr:nvSpPr>
      <xdr:spPr>
        <a:xfrm>
          <a:off x="2514600" y="3057525"/>
          <a:ext cx="152400" cy="0"/>
        </a:xfrm>
        <a:custGeom>
          <a:pathLst>
            <a:path h="49" w="14">
              <a:moveTo>
                <a:pt x="0" y="0"/>
              </a:moveTo>
              <a:lnTo>
                <a:pt x="0" y="49"/>
              </a:lnTo>
              <a:lnTo>
                <a:pt x="10" y="49"/>
              </a:lnTo>
              <a:lnTo>
                <a:pt x="10" y="41"/>
              </a:lnTo>
              <a:lnTo>
                <a:pt x="3" y="34"/>
              </a:lnTo>
              <a:lnTo>
                <a:pt x="3" y="8"/>
              </a:lnTo>
              <a:lnTo>
                <a:pt x="14" y="5"/>
              </a:lnTo>
              <a:lnTo>
                <a:pt x="14" y="2"/>
              </a:lnTo>
              <a:lnTo>
                <a:pt x="12" y="2"/>
              </a:lnTo>
              <a:lnTo>
                <a:pt x="12" y="0"/>
              </a:lnTo>
              <a:lnTo>
                <a:pt x="0" y="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314325</xdr:colOff>
      <xdr:row>18</xdr:row>
      <xdr:rowOff>0</xdr:rowOff>
    </xdr:to>
    <xdr:grpSp>
      <xdr:nvGrpSpPr>
        <xdr:cNvPr id="201" name="Group 281"/>
        <xdr:cNvGrpSpPr>
          <a:grpSpLocks/>
        </xdr:cNvGrpSpPr>
      </xdr:nvGrpSpPr>
      <xdr:grpSpPr>
        <a:xfrm>
          <a:off x="619125" y="3057525"/>
          <a:ext cx="314325" cy="0"/>
          <a:chOff x="55" y="998"/>
          <a:chExt cx="29" cy="42"/>
        </a:xfrm>
        <a:solidFill>
          <a:srgbClr val="FFFFFF"/>
        </a:solidFill>
      </xdr:grpSpPr>
      <xdr:sp>
        <xdr:nvSpPr>
          <xdr:cNvPr id="202" name="Rectangle 282"/>
          <xdr:cNvSpPr>
            <a:spLocks/>
          </xdr:cNvSpPr>
        </xdr:nvSpPr>
        <xdr:spPr>
          <a:xfrm>
            <a:off x="61" y="1035"/>
            <a:ext cx="17" cy="5"/>
          </a:xfrm>
          <a:prstGeom prst="rect">
            <a:avLst/>
          </a:pr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03" name="Rectangle 283"/>
          <xdr:cNvSpPr>
            <a:spLocks/>
          </xdr:cNvSpPr>
        </xdr:nvSpPr>
        <xdr:spPr>
          <a:xfrm>
            <a:off x="58" y="1000"/>
            <a:ext cx="22" cy="36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04" name="Drawing 525"/>
          <xdr:cNvSpPr>
            <a:spLocks/>
          </xdr:cNvSpPr>
        </xdr:nvSpPr>
        <xdr:spPr>
          <a:xfrm>
            <a:off x="55" y="998"/>
            <a:ext cx="29" cy="38"/>
          </a:xfrm>
          <a:custGeom>
            <a:pathLst>
              <a:path h="38" w="29">
                <a:moveTo>
                  <a:pt x="2" y="0"/>
                </a:moveTo>
                <a:lnTo>
                  <a:pt x="2" y="2"/>
                </a:lnTo>
                <a:lnTo>
                  <a:pt x="0" y="2"/>
                </a:lnTo>
                <a:lnTo>
                  <a:pt x="0" y="5"/>
                </a:lnTo>
                <a:lnTo>
                  <a:pt x="11" y="8"/>
                </a:lnTo>
                <a:lnTo>
                  <a:pt x="11" y="25"/>
                </a:lnTo>
                <a:lnTo>
                  <a:pt x="3" y="31"/>
                </a:lnTo>
                <a:lnTo>
                  <a:pt x="3" y="38"/>
                </a:lnTo>
                <a:lnTo>
                  <a:pt x="25" y="38"/>
                </a:lnTo>
                <a:lnTo>
                  <a:pt x="25" y="32"/>
                </a:lnTo>
                <a:lnTo>
                  <a:pt x="18" y="25"/>
                </a:lnTo>
                <a:lnTo>
                  <a:pt x="18" y="8"/>
                </a:lnTo>
                <a:lnTo>
                  <a:pt x="29" y="5"/>
                </a:lnTo>
                <a:lnTo>
                  <a:pt x="29" y="2"/>
                </a:lnTo>
                <a:lnTo>
                  <a:pt x="27" y="2"/>
                </a:lnTo>
                <a:lnTo>
                  <a:pt x="27" y="0"/>
                </a:lnTo>
                <a:lnTo>
                  <a:pt x="2" y="0"/>
                </a:lnTo>
                <a:close/>
              </a:path>
            </a:pathLst>
          </a:cu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0</xdr:col>
      <xdr:colOff>304800</xdr:colOff>
      <xdr:row>18</xdr:row>
      <xdr:rowOff>0</xdr:rowOff>
    </xdr:from>
    <xdr:to>
      <xdr:col>0</xdr:col>
      <xdr:colOff>304800</xdr:colOff>
      <xdr:row>18</xdr:row>
      <xdr:rowOff>0</xdr:rowOff>
    </xdr:to>
    <xdr:sp>
      <xdr:nvSpPr>
        <xdr:cNvPr id="205" name="Line 285"/>
        <xdr:cNvSpPr>
          <a:spLocks/>
        </xdr:cNvSpPr>
      </xdr:nvSpPr>
      <xdr:spPr>
        <a:xfrm flipV="1">
          <a:off x="304800" y="30575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0</xdr:rowOff>
    </xdr:from>
    <xdr:to>
      <xdr:col>6</xdr:col>
      <xdr:colOff>142875</xdr:colOff>
      <xdr:row>18</xdr:row>
      <xdr:rowOff>0</xdr:rowOff>
    </xdr:to>
    <xdr:sp>
      <xdr:nvSpPr>
        <xdr:cNvPr id="206" name="Line 286"/>
        <xdr:cNvSpPr>
          <a:spLocks/>
        </xdr:cNvSpPr>
      </xdr:nvSpPr>
      <xdr:spPr>
        <a:xfrm flipV="1">
          <a:off x="4495800" y="30575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0</xdr:rowOff>
    </xdr:from>
    <xdr:to>
      <xdr:col>3</xdr:col>
      <xdr:colOff>447675</xdr:colOff>
      <xdr:row>18</xdr:row>
      <xdr:rowOff>0</xdr:rowOff>
    </xdr:to>
    <xdr:grpSp>
      <xdr:nvGrpSpPr>
        <xdr:cNvPr id="207" name="Group 287"/>
        <xdr:cNvGrpSpPr>
          <a:grpSpLocks/>
        </xdr:cNvGrpSpPr>
      </xdr:nvGrpSpPr>
      <xdr:grpSpPr>
        <a:xfrm>
          <a:off x="2352675" y="3057525"/>
          <a:ext cx="171450" cy="0"/>
          <a:chOff x="183" y="998"/>
          <a:chExt cx="16" cy="42"/>
        </a:xfrm>
        <a:solidFill>
          <a:srgbClr val="FFFFFF"/>
        </a:solidFill>
      </xdr:grpSpPr>
      <xdr:sp>
        <xdr:nvSpPr>
          <xdr:cNvPr id="208" name="Rectangle 288"/>
          <xdr:cNvSpPr>
            <a:spLocks/>
          </xdr:cNvSpPr>
        </xdr:nvSpPr>
        <xdr:spPr>
          <a:xfrm>
            <a:off x="189" y="1035"/>
            <a:ext cx="10" cy="5"/>
          </a:xfrm>
          <a:prstGeom prst="rect">
            <a:avLst/>
          </a:prstGeom>
          <a:solidFill>
            <a:srgbClr val="0000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09" name="Rectangle 289"/>
          <xdr:cNvSpPr>
            <a:spLocks/>
          </xdr:cNvSpPr>
        </xdr:nvSpPr>
        <xdr:spPr>
          <a:xfrm>
            <a:off x="186" y="1000"/>
            <a:ext cx="11" cy="36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  <xdr:sp>
        <xdr:nvSpPr>
          <xdr:cNvPr id="210" name="Drawing 525"/>
          <xdr:cNvSpPr>
            <a:spLocks/>
          </xdr:cNvSpPr>
        </xdr:nvSpPr>
        <xdr:spPr>
          <a:xfrm>
            <a:off x="183" y="998"/>
            <a:ext cx="15" cy="38"/>
          </a:xfrm>
          <a:custGeom>
            <a:pathLst>
              <a:path h="38" w="15">
                <a:moveTo>
                  <a:pt x="2" y="0"/>
                </a:moveTo>
                <a:lnTo>
                  <a:pt x="2" y="2"/>
                </a:lnTo>
                <a:lnTo>
                  <a:pt x="0" y="2"/>
                </a:lnTo>
                <a:lnTo>
                  <a:pt x="0" y="5"/>
                </a:lnTo>
                <a:lnTo>
                  <a:pt x="11" y="8"/>
                </a:lnTo>
                <a:lnTo>
                  <a:pt x="11" y="25"/>
                </a:lnTo>
                <a:lnTo>
                  <a:pt x="3" y="31"/>
                </a:lnTo>
                <a:lnTo>
                  <a:pt x="3" y="38"/>
                </a:lnTo>
                <a:lnTo>
                  <a:pt x="15" y="38"/>
                </a:lnTo>
                <a:lnTo>
                  <a:pt x="15" y="0"/>
                </a:lnTo>
                <a:lnTo>
                  <a:pt x="2" y="0"/>
                </a:lnTo>
                <a:close/>
              </a:path>
            </a:pathLst>
          </a:cu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Arial"/>
                <a:ea typeface=".VnArial"/>
                <a:cs typeface=".VnArial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18</xdr:row>
      <xdr:rowOff>0</xdr:rowOff>
    </xdr:from>
    <xdr:to>
      <xdr:col>5</xdr:col>
      <xdr:colOff>371475</xdr:colOff>
      <xdr:row>18</xdr:row>
      <xdr:rowOff>0</xdr:rowOff>
    </xdr:to>
    <xdr:sp>
      <xdr:nvSpPr>
        <xdr:cNvPr id="211" name="Rectangle 291"/>
        <xdr:cNvSpPr>
          <a:spLocks/>
        </xdr:cNvSpPr>
      </xdr:nvSpPr>
      <xdr:spPr>
        <a:xfrm>
          <a:off x="3800475" y="3057525"/>
          <a:ext cx="2476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0</xdr:rowOff>
    </xdr:from>
    <xdr:to>
      <xdr:col>5</xdr:col>
      <xdr:colOff>342900</xdr:colOff>
      <xdr:row>18</xdr:row>
      <xdr:rowOff>0</xdr:rowOff>
    </xdr:to>
    <xdr:sp>
      <xdr:nvSpPr>
        <xdr:cNvPr id="212" name="Oval 292"/>
        <xdr:cNvSpPr>
          <a:spLocks/>
        </xdr:cNvSpPr>
      </xdr:nvSpPr>
      <xdr:spPr>
        <a:xfrm>
          <a:off x="3848100" y="3057525"/>
          <a:ext cx="161925" cy="0"/>
        </a:xfrm>
        <a:prstGeom prst="ellipse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5</xdr:col>
      <xdr:colOff>523875</xdr:colOff>
      <xdr:row>18</xdr:row>
      <xdr:rowOff>0</xdr:rowOff>
    </xdr:to>
    <xdr:sp>
      <xdr:nvSpPr>
        <xdr:cNvPr id="213" name="Rectangle 293"/>
        <xdr:cNvSpPr>
          <a:spLocks/>
        </xdr:cNvSpPr>
      </xdr:nvSpPr>
      <xdr:spPr>
        <a:xfrm>
          <a:off x="3676650" y="3057525"/>
          <a:ext cx="514350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904875</xdr:colOff>
      <xdr:row>18</xdr:row>
      <xdr:rowOff>0</xdr:rowOff>
    </xdr:from>
    <xdr:to>
      <xdr:col>5</xdr:col>
      <xdr:colOff>66675</xdr:colOff>
      <xdr:row>18</xdr:row>
      <xdr:rowOff>0</xdr:rowOff>
    </xdr:to>
    <xdr:sp>
      <xdr:nvSpPr>
        <xdr:cNvPr id="214" name="Rectangle 294"/>
        <xdr:cNvSpPr>
          <a:spLocks/>
        </xdr:cNvSpPr>
      </xdr:nvSpPr>
      <xdr:spPr>
        <a:xfrm>
          <a:off x="3667125" y="3057525"/>
          <a:ext cx="6667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438150</xdr:colOff>
      <xdr:row>18</xdr:row>
      <xdr:rowOff>0</xdr:rowOff>
    </xdr:from>
    <xdr:to>
      <xdr:col>5</xdr:col>
      <xdr:colOff>533400</xdr:colOff>
      <xdr:row>18</xdr:row>
      <xdr:rowOff>0</xdr:rowOff>
    </xdr:to>
    <xdr:sp>
      <xdr:nvSpPr>
        <xdr:cNvPr id="215" name="Rectangle 295"/>
        <xdr:cNvSpPr>
          <a:spLocks/>
        </xdr:cNvSpPr>
      </xdr:nvSpPr>
      <xdr:spPr>
        <a:xfrm>
          <a:off x="4105275" y="3057525"/>
          <a:ext cx="95250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895350</xdr:colOff>
      <xdr:row>18</xdr:row>
      <xdr:rowOff>0</xdr:rowOff>
    </xdr:from>
    <xdr:to>
      <xdr:col>5</xdr:col>
      <xdr:colOff>19050</xdr:colOff>
      <xdr:row>18</xdr:row>
      <xdr:rowOff>0</xdr:rowOff>
    </xdr:to>
    <xdr:sp>
      <xdr:nvSpPr>
        <xdr:cNvPr id="216" name="Rectangle 296"/>
        <xdr:cNvSpPr>
          <a:spLocks/>
        </xdr:cNvSpPr>
      </xdr:nvSpPr>
      <xdr:spPr>
        <a:xfrm>
          <a:off x="3657600" y="3057525"/>
          <a:ext cx="28575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0</xdr:rowOff>
    </xdr:from>
    <xdr:to>
      <xdr:col>5</xdr:col>
      <xdr:colOff>133350</xdr:colOff>
      <xdr:row>18</xdr:row>
      <xdr:rowOff>0</xdr:rowOff>
    </xdr:to>
    <xdr:sp>
      <xdr:nvSpPr>
        <xdr:cNvPr id="217" name="Rectangle 297"/>
        <xdr:cNvSpPr>
          <a:spLocks/>
        </xdr:cNvSpPr>
      </xdr:nvSpPr>
      <xdr:spPr>
        <a:xfrm>
          <a:off x="3724275" y="30575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0</xdr:rowOff>
    </xdr:from>
    <xdr:to>
      <xdr:col>5</xdr:col>
      <xdr:colOff>581025</xdr:colOff>
      <xdr:row>18</xdr:row>
      <xdr:rowOff>0</xdr:rowOff>
    </xdr:to>
    <xdr:sp>
      <xdr:nvSpPr>
        <xdr:cNvPr id="218" name="Rectangle 298"/>
        <xdr:cNvSpPr>
          <a:spLocks/>
        </xdr:cNvSpPr>
      </xdr:nvSpPr>
      <xdr:spPr>
        <a:xfrm>
          <a:off x="4171950" y="30575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0</xdr:rowOff>
    </xdr:from>
    <xdr:to>
      <xdr:col>5</xdr:col>
      <xdr:colOff>114300</xdr:colOff>
      <xdr:row>18</xdr:row>
      <xdr:rowOff>0</xdr:rowOff>
    </xdr:to>
    <xdr:sp>
      <xdr:nvSpPr>
        <xdr:cNvPr id="219" name="Oval 299"/>
        <xdr:cNvSpPr>
          <a:spLocks/>
        </xdr:cNvSpPr>
      </xdr:nvSpPr>
      <xdr:spPr>
        <a:xfrm>
          <a:off x="3733800" y="3057525"/>
          <a:ext cx="57150" cy="0"/>
        </a:xfrm>
        <a:prstGeom prst="ellipse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428625</xdr:colOff>
      <xdr:row>18</xdr:row>
      <xdr:rowOff>0</xdr:rowOff>
    </xdr:from>
    <xdr:to>
      <xdr:col>5</xdr:col>
      <xdr:colOff>476250</xdr:colOff>
      <xdr:row>18</xdr:row>
      <xdr:rowOff>0</xdr:rowOff>
    </xdr:to>
    <xdr:sp>
      <xdr:nvSpPr>
        <xdr:cNvPr id="220" name="Oval 300"/>
        <xdr:cNvSpPr>
          <a:spLocks/>
        </xdr:cNvSpPr>
      </xdr:nvSpPr>
      <xdr:spPr>
        <a:xfrm>
          <a:off x="4095750" y="3057525"/>
          <a:ext cx="47625" cy="0"/>
        </a:xfrm>
        <a:prstGeom prst="ellipse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0</xdr:rowOff>
    </xdr:from>
    <xdr:to>
      <xdr:col>5</xdr:col>
      <xdr:colOff>561975</xdr:colOff>
      <xdr:row>18</xdr:row>
      <xdr:rowOff>0</xdr:rowOff>
    </xdr:to>
    <xdr:sp>
      <xdr:nvSpPr>
        <xdr:cNvPr id="221" name="Oval 301"/>
        <xdr:cNvSpPr>
          <a:spLocks/>
        </xdr:cNvSpPr>
      </xdr:nvSpPr>
      <xdr:spPr>
        <a:xfrm>
          <a:off x="4171950" y="3057525"/>
          <a:ext cx="57150" cy="0"/>
        </a:xfrm>
        <a:prstGeom prst="ellipse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0</xdr:rowOff>
    </xdr:from>
    <xdr:to>
      <xdr:col>6</xdr:col>
      <xdr:colOff>142875</xdr:colOff>
      <xdr:row>18</xdr:row>
      <xdr:rowOff>0</xdr:rowOff>
    </xdr:to>
    <xdr:sp>
      <xdr:nvSpPr>
        <xdr:cNvPr id="222" name="Line 302"/>
        <xdr:cNvSpPr>
          <a:spLocks/>
        </xdr:cNvSpPr>
      </xdr:nvSpPr>
      <xdr:spPr>
        <a:xfrm flipV="1">
          <a:off x="44958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314325</xdr:colOff>
      <xdr:row>18</xdr:row>
      <xdr:rowOff>0</xdr:rowOff>
    </xdr:from>
    <xdr:to>
      <xdr:col>0</xdr:col>
      <xdr:colOff>314325</xdr:colOff>
      <xdr:row>18</xdr:row>
      <xdr:rowOff>0</xdr:rowOff>
    </xdr:to>
    <xdr:sp>
      <xdr:nvSpPr>
        <xdr:cNvPr id="223" name="Line 303"/>
        <xdr:cNvSpPr>
          <a:spLocks/>
        </xdr:cNvSpPr>
      </xdr:nvSpPr>
      <xdr:spPr>
        <a:xfrm flipV="1">
          <a:off x="3143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685800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224" name="Line 304"/>
        <xdr:cNvSpPr>
          <a:spLocks/>
        </xdr:cNvSpPr>
      </xdr:nvSpPr>
      <xdr:spPr>
        <a:xfrm flipV="1">
          <a:off x="43529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685800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225" name="Line 305"/>
        <xdr:cNvSpPr>
          <a:spLocks/>
        </xdr:cNvSpPr>
      </xdr:nvSpPr>
      <xdr:spPr>
        <a:xfrm flipV="1">
          <a:off x="43529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495300</xdr:colOff>
      <xdr:row>18</xdr:row>
      <xdr:rowOff>0</xdr:rowOff>
    </xdr:from>
    <xdr:to>
      <xdr:col>0</xdr:col>
      <xdr:colOff>495300</xdr:colOff>
      <xdr:row>18</xdr:row>
      <xdr:rowOff>0</xdr:rowOff>
    </xdr:to>
    <xdr:sp>
      <xdr:nvSpPr>
        <xdr:cNvPr id="226" name="Line 306"/>
        <xdr:cNvSpPr>
          <a:spLocks/>
        </xdr:cNvSpPr>
      </xdr:nvSpPr>
      <xdr:spPr>
        <a:xfrm flipV="1">
          <a:off x="49530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323850</xdr:colOff>
      <xdr:row>18</xdr:row>
      <xdr:rowOff>0</xdr:rowOff>
    </xdr:from>
    <xdr:to>
      <xdr:col>0</xdr:col>
      <xdr:colOff>495300</xdr:colOff>
      <xdr:row>18</xdr:row>
      <xdr:rowOff>0</xdr:rowOff>
    </xdr:to>
    <xdr:sp>
      <xdr:nvSpPr>
        <xdr:cNvPr id="227" name="Line 307"/>
        <xdr:cNvSpPr>
          <a:spLocks/>
        </xdr:cNvSpPr>
      </xdr:nvSpPr>
      <xdr:spPr>
        <a:xfrm>
          <a:off x="323850" y="30575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oneCellAnchor>
    <xdr:from>
      <xdr:col>0</xdr:col>
      <xdr:colOff>304800</xdr:colOff>
      <xdr:row>18</xdr:row>
      <xdr:rowOff>0</xdr:rowOff>
    </xdr:from>
    <xdr:ext cx="238125" cy="180975"/>
    <xdr:sp>
      <xdr:nvSpPr>
        <xdr:cNvPr id="228" name="Text 506"/>
        <xdr:cNvSpPr txBox="1">
          <a:spLocks noChangeArrowheads="1"/>
        </xdr:cNvSpPr>
      </xdr:nvSpPr>
      <xdr:spPr>
        <a:xfrm>
          <a:off x="304800" y="3057525"/>
          <a:ext cx="2381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s5</a:t>
          </a:r>
        </a:p>
      </xdr:txBody>
    </xdr:sp>
    <xdr:clientData/>
  </xdr:oneCellAnchor>
  <xdr:twoCellAnchor>
    <xdr:from>
      <xdr:col>5</xdr:col>
      <xdr:colOff>409575</xdr:colOff>
      <xdr:row>18</xdr:row>
      <xdr:rowOff>0</xdr:rowOff>
    </xdr:from>
    <xdr:to>
      <xdr:col>5</xdr:col>
      <xdr:colOff>485775</xdr:colOff>
      <xdr:row>18</xdr:row>
      <xdr:rowOff>0</xdr:rowOff>
    </xdr:to>
    <xdr:sp>
      <xdr:nvSpPr>
        <xdr:cNvPr id="229" name="Rectangle 309"/>
        <xdr:cNvSpPr>
          <a:spLocks/>
        </xdr:cNvSpPr>
      </xdr:nvSpPr>
      <xdr:spPr>
        <a:xfrm>
          <a:off x="4076700" y="30575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5</xdr:col>
      <xdr:colOff>685800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230" name="Line 310"/>
        <xdr:cNvSpPr>
          <a:spLocks/>
        </xdr:cNvSpPr>
      </xdr:nvSpPr>
      <xdr:spPr>
        <a:xfrm>
          <a:off x="43529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495300</xdr:colOff>
      <xdr:row>18</xdr:row>
      <xdr:rowOff>0</xdr:rowOff>
    </xdr:from>
    <xdr:to>
      <xdr:col>1</xdr:col>
      <xdr:colOff>504825</xdr:colOff>
      <xdr:row>18</xdr:row>
      <xdr:rowOff>0</xdr:rowOff>
    </xdr:to>
    <xdr:sp>
      <xdr:nvSpPr>
        <xdr:cNvPr id="231" name="Rectangle 311"/>
        <xdr:cNvSpPr>
          <a:spLocks/>
        </xdr:cNvSpPr>
      </xdr:nvSpPr>
      <xdr:spPr>
        <a:xfrm>
          <a:off x="495300" y="3057525"/>
          <a:ext cx="628650" cy="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762000</xdr:colOff>
      <xdr:row>18</xdr:row>
      <xdr:rowOff>0</xdr:rowOff>
    </xdr:from>
    <xdr:to>
      <xdr:col>4</xdr:col>
      <xdr:colOff>762000</xdr:colOff>
      <xdr:row>18</xdr:row>
      <xdr:rowOff>0</xdr:rowOff>
    </xdr:to>
    <xdr:sp>
      <xdr:nvSpPr>
        <xdr:cNvPr id="232" name="Line 312"/>
        <xdr:cNvSpPr>
          <a:spLocks/>
        </xdr:cNvSpPr>
      </xdr:nvSpPr>
      <xdr:spPr>
        <a:xfrm>
          <a:off x="35242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238125</xdr:colOff>
      <xdr:row>18</xdr:row>
      <xdr:rowOff>0</xdr:rowOff>
    </xdr:from>
    <xdr:to>
      <xdr:col>4</xdr:col>
      <xdr:colOff>390525</xdr:colOff>
      <xdr:row>18</xdr:row>
      <xdr:rowOff>0</xdr:rowOff>
    </xdr:to>
    <xdr:sp>
      <xdr:nvSpPr>
        <xdr:cNvPr id="233" name="Oval 313"/>
        <xdr:cNvSpPr>
          <a:spLocks/>
        </xdr:cNvSpPr>
      </xdr:nvSpPr>
      <xdr:spPr>
        <a:xfrm>
          <a:off x="3000375" y="3057525"/>
          <a:ext cx="152400" cy="0"/>
        </a:xfrm>
        <a:prstGeom prst="ellipse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0</xdr:rowOff>
    </xdr:from>
    <xdr:to>
      <xdr:col>4</xdr:col>
      <xdr:colOff>581025</xdr:colOff>
      <xdr:row>18</xdr:row>
      <xdr:rowOff>0</xdr:rowOff>
    </xdr:to>
    <xdr:sp>
      <xdr:nvSpPr>
        <xdr:cNvPr id="234" name="Rectangle 314"/>
        <xdr:cNvSpPr>
          <a:spLocks/>
        </xdr:cNvSpPr>
      </xdr:nvSpPr>
      <xdr:spPr>
        <a:xfrm>
          <a:off x="2819400" y="3057525"/>
          <a:ext cx="52387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123825</xdr:colOff>
      <xdr:row>18</xdr:row>
      <xdr:rowOff>0</xdr:rowOff>
    </xdr:to>
    <xdr:sp>
      <xdr:nvSpPr>
        <xdr:cNvPr id="235" name="Rectangle 315"/>
        <xdr:cNvSpPr>
          <a:spLocks/>
        </xdr:cNvSpPr>
      </xdr:nvSpPr>
      <xdr:spPr>
        <a:xfrm>
          <a:off x="2790825" y="3057525"/>
          <a:ext cx="85725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0</xdr:rowOff>
    </xdr:from>
    <xdr:to>
      <xdr:col>4</xdr:col>
      <xdr:colOff>590550</xdr:colOff>
      <xdr:row>18</xdr:row>
      <xdr:rowOff>0</xdr:rowOff>
    </xdr:to>
    <xdr:sp>
      <xdr:nvSpPr>
        <xdr:cNvPr id="236" name="Rectangle 316"/>
        <xdr:cNvSpPr>
          <a:spLocks/>
        </xdr:cNvSpPr>
      </xdr:nvSpPr>
      <xdr:spPr>
        <a:xfrm>
          <a:off x="3248025" y="3057525"/>
          <a:ext cx="95250" cy="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37" name="Rectangle 317"/>
        <xdr:cNvSpPr>
          <a:spLocks/>
        </xdr:cNvSpPr>
      </xdr:nvSpPr>
      <xdr:spPr>
        <a:xfrm>
          <a:off x="2771775" y="3057525"/>
          <a:ext cx="66675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0</xdr:rowOff>
    </xdr:from>
    <xdr:to>
      <xdr:col>4</xdr:col>
      <xdr:colOff>180975</xdr:colOff>
      <xdr:row>18</xdr:row>
      <xdr:rowOff>0</xdr:rowOff>
    </xdr:to>
    <xdr:sp>
      <xdr:nvSpPr>
        <xdr:cNvPr id="238" name="Rectangle 318"/>
        <xdr:cNvSpPr>
          <a:spLocks/>
        </xdr:cNvSpPr>
      </xdr:nvSpPr>
      <xdr:spPr>
        <a:xfrm>
          <a:off x="2857500" y="3057525"/>
          <a:ext cx="85725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552450</xdr:colOff>
      <xdr:row>18</xdr:row>
      <xdr:rowOff>0</xdr:rowOff>
    </xdr:from>
    <xdr:to>
      <xdr:col>4</xdr:col>
      <xdr:colOff>628650</xdr:colOff>
      <xdr:row>18</xdr:row>
      <xdr:rowOff>0</xdr:rowOff>
    </xdr:to>
    <xdr:sp>
      <xdr:nvSpPr>
        <xdr:cNvPr id="239" name="Rectangle 319"/>
        <xdr:cNvSpPr>
          <a:spLocks/>
        </xdr:cNvSpPr>
      </xdr:nvSpPr>
      <xdr:spPr>
        <a:xfrm>
          <a:off x="3314700" y="30575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0</xdr:rowOff>
    </xdr:from>
    <xdr:to>
      <xdr:col>4</xdr:col>
      <xdr:colOff>533400</xdr:colOff>
      <xdr:row>18</xdr:row>
      <xdr:rowOff>0</xdr:rowOff>
    </xdr:to>
    <xdr:sp>
      <xdr:nvSpPr>
        <xdr:cNvPr id="240" name="Rectangle 320"/>
        <xdr:cNvSpPr>
          <a:spLocks/>
        </xdr:cNvSpPr>
      </xdr:nvSpPr>
      <xdr:spPr>
        <a:xfrm>
          <a:off x="3219450" y="3057525"/>
          <a:ext cx="76200" cy="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3</xdr:col>
      <xdr:colOff>561975</xdr:colOff>
      <xdr:row>18</xdr:row>
      <xdr:rowOff>0</xdr:rowOff>
    </xdr:to>
    <xdr:sp>
      <xdr:nvSpPr>
        <xdr:cNvPr id="241" name="Line 321"/>
        <xdr:cNvSpPr>
          <a:spLocks/>
        </xdr:cNvSpPr>
      </xdr:nvSpPr>
      <xdr:spPr>
        <a:xfrm>
          <a:off x="263842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314325</xdr:colOff>
      <xdr:row>18</xdr:row>
      <xdr:rowOff>0</xdr:rowOff>
    </xdr:from>
    <xdr:to>
      <xdr:col>4</xdr:col>
      <xdr:colOff>314325</xdr:colOff>
      <xdr:row>18</xdr:row>
      <xdr:rowOff>0</xdr:rowOff>
    </xdr:to>
    <xdr:sp>
      <xdr:nvSpPr>
        <xdr:cNvPr id="242" name="Line 322"/>
        <xdr:cNvSpPr>
          <a:spLocks/>
        </xdr:cNvSpPr>
      </xdr:nvSpPr>
      <xdr:spPr>
        <a:xfrm>
          <a:off x="3076575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57150</xdr:colOff>
      <xdr:row>18</xdr:row>
      <xdr:rowOff>0</xdr:rowOff>
    </xdr:to>
    <xdr:sp>
      <xdr:nvSpPr>
        <xdr:cNvPr id="243" name="Arc 323"/>
        <xdr:cNvSpPr>
          <a:spLocks/>
        </xdr:cNvSpPr>
      </xdr:nvSpPr>
      <xdr:spPr>
        <a:xfrm flipH="1">
          <a:off x="2771775" y="3057525"/>
          <a:ext cx="47625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600075</xdr:colOff>
      <xdr:row>18</xdr:row>
      <xdr:rowOff>0</xdr:rowOff>
    </xdr:from>
    <xdr:to>
      <xdr:col>4</xdr:col>
      <xdr:colOff>628650</xdr:colOff>
      <xdr:row>18</xdr:row>
      <xdr:rowOff>0</xdr:rowOff>
    </xdr:to>
    <xdr:sp>
      <xdr:nvSpPr>
        <xdr:cNvPr id="244" name="Arc 324"/>
        <xdr:cNvSpPr>
          <a:spLocks/>
        </xdr:cNvSpPr>
      </xdr:nvSpPr>
      <xdr:spPr>
        <a:xfrm>
          <a:off x="3362325" y="3057525"/>
          <a:ext cx="28575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628650</xdr:colOff>
      <xdr:row>18</xdr:row>
      <xdr:rowOff>0</xdr:rowOff>
    </xdr:from>
    <xdr:to>
      <xdr:col>4</xdr:col>
      <xdr:colOff>685800</xdr:colOff>
      <xdr:row>18</xdr:row>
      <xdr:rowOff>0</xdr:rowOff>
    </xdr:to>
    <xdr:sp>
      <xdr:nvSpPr>
        <xdr:cNvPr id="245" name="Rectangle 325"/>
        <xdr:cNvSpPr>
          <a:spLocks/>
        </xdr:cNvSpPr>
      </xdr:nvSpPr>
      <xdr:spPr>
        <a:xfrm>
          <a:off x="3390900" y="3057525"/>
          <a:ext cx="571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647700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246" name="Rectangle 326"/>
        <xdr:cNvSpPr>
          <a:spLocks/>
        </xdr:cNvSpPr>
      </xdr:nvSpPr>
      <xdr:spPr>
        <a:xfrm>
          <a:off x="2724150" y="3057525"/>
          <a:ext cx="476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0</xdr:rowOff>
    </xdr:from>
    <xdr:to>
      <xdr:col>4</xdr:col>
      <xdr:colOff>152400</xdr:colOff>
      <xdr:row>18</xdr:row>
      <xdr:rowOff>0</xdr:rowOff>
    </xdr:to>
    <xdr:sp>
      <xdr:nvSpPr>
        <xdr:cNvPr id="247" name="Oval 327"/>
        <xdr:cNvSpPr>
          <a:spLocks/>
        </xdr:cNvSpPr>
      </xdr:nvSpPr>
      <xdr:spPr>
        <a:xfrm>
          <a:off x="2819400" y="3057525"/>
          <a:ext cx="95250" cy="0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0</xdr:rowOff>
    </xdr:from>
    <xdr:to>
      <xdr:col>4</xdr:col>
      <xdr:colOff>590550</xdr:colOff>
      <xdr:row>18</xdr:row>
      <xdr:rowOff>0</xdr:rowOff>
    </xdr:to>
    <xdr:sp>
      <xdr:nvSpPr>
        <xdr:cNvPr id="248" name="Oval 328"/>
        <xdr:cNvSpPr>
          <a:spLocks/>
        </xdr:cNvSpPr>
      </xdr:nvSpPr>
      <xdr:spPr>
        <a:xfrm>
          <a:off x="3248025" y="3057525"/>
          <a:ext cx="95250" cy="0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0</xdr:rowOff>
    </xdr:from>
    <xdr:to>
      <xdr:col>4</xdr:col>
      <xdr:colOff>123825</xdr:colOff>
      <xdr:row>18</xdr:row>
      <xdr:rowOff>0</xdr:rowOff>
    </xdr:to>
    <xdr:sp>
      <xdr:nvSpPr>
        <xdr:cNvPr id="249" name="Line 329"/>
        <xdr:cNvSpPr>
          <a:spLocks/>
        </xdr:cNvSpPr>
      </xdr:nvSpPr>
      <xdr:spPr>
        <a:xfrm flipH="1">
          <a:off x="2809875" y="30575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0</xdr:rowOff>
    </xdr:from>
    <xdr:to>
      <xdr:col>4</xdr:col>
      <xdr:colOff>95250</xdr:colOff>
      <xdr:row>18</xdr:row>
      <xdr:rowOff>0</xdr:rowOff>
    </xdr:to>
    <xdr:sp>
      <xdr:nvSpPr>
        <xdr:cNvPr id="250" name="Line 330"/>
        <xdr:cNvSpPr>
          <a:spLocks/>
        </xdr:cNvSpPr>
      </xdr:nvSpPr>
      <xdr:spPr>
        <a:xfrm flipH="1">
          <a:off x="2819400" y="3057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0</xdr:rowOff>
    </xdr:from>
    <xdr:to>
      <xdr:col>4</xdr:col>
      <xdr:colOff>104775</xdr:colOff>
      <xdr:row>18</xdr:row>
      <xdr:rowOff>0</xdr:rowOff>
    </xdr:to>
    <xdr:sp>
      <xdr:nvSpPr>
        <xdr:cNvPr id="251" name="Line 331"/>
        <xdr:cNvSpPr>
          <a:spLocks/>
        </xdr:cNvSpPr>
      </xdr:nvSpPr>
      <xdr:spPr>
        <a:xfrm flipH="1">
          <a:off x="2828925" y="3057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0</xdr:rowOff>
    </xdr:from>
    <xdr:to>
      <xdr:col>4</xdr:col>
      <xdr:colOff>238125</xdr:colOff>
      <xdr:row>18</xdr:row>
      <xdr:rowOff>0</xdr:rowOff>
    </xdr:to>
    <xdr:sp>
      <xdr:nvSpPr>
        <xdr:cNvPr id="252" name="Line 332"/>
        <xdr:cNvSpPr>
          <a:spLocks/>
        </xdr:cNvSpPr>
      </xdr:nvSpPr>
      <xdr:spPr>
        <a:xfrm flipH="1">
          <a:off x="2886075" y="30575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152400</xdr:colOff>
      <xdr:row>18</xdr:row>
      <xdr:rowOff>0</xdr:rowOff>
    </xdr:from>
    <xdr:to>
      <xdr:col>4</xdr:col>
      <xdr:colOff>200025</xdr:colOff>
      <xdr:row>18</xdr:row>
      <xdr:rowOff>0</xdr:rowOff>
    </xdr:to>
    <xdr:sp>
      <xdr:nvSpPr>
        <xdr:cNvPr id="253" name="Line 333"/>
        <xdr:cNvSpPr>
          <a:spLocks/>
        </xdr:cNvSpPr>
      </xdr:nvSpPr>
      <xdr:spPr>
        <a:xfrm flipH="1">
          <a:off x="2914650" y="3057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161925</xdr:colOff>
      <xdr:row>18</xdr:row>
      <xdr:rowOff>0</xdr:rowOff>
    </xdr:from>
    <xdr:to>
      <xdr:col>4</xdr:col>
      <xdr:colOff>209550</xdr:colOff>
      <xdr:row>18</xdr:row>
      <xdr:rowOff>0</xdr:rowOff>
    </xdr:to>
    <xdr:sp>
      <xdr:nvSpPr>
        <xdr:cNvPr id="254" name="Line 334"/>
        <xdr:cNvSpPr>
          <a:spLocks/>
        </xdr:cNvSpPr>
      </xdr:nvSpPr>
      <xdr:spPr>
        <a:xfrm flipH="1">
          <a:off x="2924175" y="3057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381000</xdr:colOff>
      <xdr:row>18</xdr:row>
      <xdr:rowOff>0</xdr:rowOff>
    </xdr:from>
    <xdr:to>
      <xdr:col>4</xdr:col>
      <xdr:colOff>428625</xdr:colOff>
      <xdr:row>18</xdr:row>
      <xdr:rowOff>0</xdr:rowOff>
    </xdr:to>
    <xdr:sp>
      <xdr:nvSpPr>
        <xdr:cNvPr id="255" name="Line 335"/>
        <xdr:cNvSpPr>
          <a:spLocks/>
        </xdr:cNvSpPr>
      </xdr:nvSpPr>
      <xdr:spPr>
        <a:xfrm flipH="1">
          <a:off x="3143250" y="3057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438150</xdr:colOff>
      <xdr:row>18</xdr:row>
      <xdr:rowOff>0</xdr:rowOff>
    </xdr:from>
    <xdr:to>
      <xdr:col>4</xdr:col>
      <xdr:colOff>552450</xdr:colOff>
      <xdr:row>18</xdr:row>
      <xdr:rowOff>0</xdr:rowOff>
    </xdr:to>
    <xdr:sp>
      <xdr:nvSpPr>
        <xdr:cNvPr id="256" name="Line 336"/>
        <xdr:cNvSpPr>
          <a:spLocks/>
        </xdr:cNvSpPr>
      </xdr:nvSpPr>
      <xdr:spPr>
        <a:xfrm flipH="1">
          <a:off x="3200400" y="30575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514350</xdr:colOff>
      <xdr:row>18</xdr:row>
      <xdr:rowOff>0</xdr:rowOff>
    </xdr:to>
    <xdr:sp>
      <xdr:nvSpPr>
        <xdr:cNvPr id="257" name="Line 337"/>
        <xdr:cNvSpPr>
          <a:spLocks/>
        </xdr:cNvSpPr>
      </xdr:nvSpPr>
      <xdr:spPr>
        <a:xfrm flipH="1">
          <a:off x="3228975" y="3057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0</xdr:rowOff>
    </xdr:from>
    <xdr:to>
      <xdr:col>4</xdr:col>
      <xdr:colOff>523875</xdr:colOff>
      <xdr:row>18</xdr:row>
      <xdr:rowOff>0</xdr:rowOff>
    </xdr:to>
    <xdr:sp>
      <xdr:nvSpPr>
        <xdr:cNvPr id="258" name="Line 338"/>
        <xdr:cNvSpPr>
          <a:spLocks/>
        </xdr:cNvSpPr>
      </xdr:nvSpPr>
      <xdr:spPr>
        <a:xfrm flipH="1">
          <a:off x="3238500" y="30575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0</xdr:rowOff>
    </xdr:from>
    <xdr:to>
      <xdr:col>4</xdr:col>
      <xdr:colOff>571500</xdr:colOff>
      <xdr:row>18</xdr:row>
      <xdr:rowOff>0</xdr:rowOff>
    </xdr:to>
    <xdr:sp>
      <xdr:nvSpPr>
        <xdr:cNvPr id="259" name="Line 339"/>
        <xdr:cNvSpPr>
          <a:spLocks/>
        </xdr:cNvSpPr>
      </xdr:nvSpPr>
      <xdr:spPr>
        <a:xfrm>
          <a:off x="3238500" y="305752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0</xdr:rowOff>
    </xdr:from>
    <xdr:to>
      <xdr:col>2</xdr:col>
      <xdr:colOff>314325</xdr:colOff>
      <xdr:row>18</xdr:row>
      <xdr:rowOff>0</xdr:rowOff>
    </xdr:to>
    <xdr:sp>
      <xdr:nvSpPr>
        <xdr:cNvPr id="260" name="Line 340"/>
        <xdr:cNvSpPr>
          <a:spLocks/>
        </xdr:cNvSpPr>
      </xdr:nvSpPr>
      <xdr:spPr>
        <a:xfrm>
          <a:off x="16192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219075</xdr:colOff>
      <xdr:row>18</xdr:row>
      <xdr:rowOff>0</xdr:rowOff>
    </xdr:to>
    <xdr:sp>
      <xdr:nvSpPr>
        <xdr:cNvPr id="261" name="Text 364"/>
        <xdr:cNvSpPr txBox="1">
          <a:spLocks noChangeArrowheads="1"/>
        </xdr:cNvSpPr>
      </xdr:nvSpPr>
      <xdr:spPr>
        <a:xfrm>
          <a:off x="628650" y="30575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76200</xdr:colOff>
      <xdr:row>18</xdr:row>
      <xdr:rowOff>0</xdr:rowOff>
    </xdr:from>
    <xdr:to>
      <xdr:col>2</xdr:col>
      <xdr:colOff>9525</xdr:colOff>
      <xdr:row>18</xdr:row>
      <xdr:rowOff>0</xdr:rowOff>
    </xdr:to>
    <xdr:sp>
      <xdr:nvSpPr>
        <xdr:cNvPr id="262" name="Text 366"/>
        <xdr:cNvSpPr txBox="1">
          <a:spLocks noChangeArrowheads="1"/>
        </xdr:cNvSpPr>
      </xdr:nvSpPr>
      <xdr:spPr>
        <a:xfrm>
          <a:off x="695325" y="30575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V1=1200</a:t>
          </a:r>
        </a:p>
      </xdr:txBody>
    </xdr:sp>
    <xdr:clientData/>
  </xdr:twoCellAnchor>
  <xdr:twoCellAnchor>
    <xdr:from>
      <xdr:col>0</xdr:col>
      <xdr:colOff>514350</xdr:colOff>
      <xdr:row>18</xdr:row>
      <xdr:rowOff>0</xdr:rowOff>
    </xdr:from>
    <xdr:to>
      <xdr:col>0</xdr:col>
      <xdr:colOff>514350</xdr:colOff>
      <xdr:row>18</xdr:row>
      <xdr:rowOff>0</xdr:rowOff>
    </xdr:to>
    <xdr:sp>
      <xdr:nvSpPr>
        <xdr:cNvPr id="263" name="Line 343"/>
        <xdr:cNvSpPr>
          <a:spLocks/>
        </xdr:cNvSpPr>
      </xdr:nvSpPr>
      <xdr:spPr>
        <a:xfrm>
          <a:off x="514350" y="305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171450</xdr:colOff>
      <xdr:row>18</xdr:row>
      <xdr:rowOff>0</xdr:rowOff>
    </xdr:from>
    <xdr:to>
      <xdr:col>2</xdr:col>
      <xdr:colOff>371475</xdr:colOff>
      <xdr:row>18</xdr:row>
      <xdr:rowOff>0</xdr:rowOff>
    </xdr:to>
    <xdr:sp>
      <xdr:nvSpPr>
        <xdr:cNvPr id="264" name="Text 372"/>
        <xdr:cNvSpPr txBox="1">
          <a:spLocks noChangeArrowheads="1"/>
        </xdr:cNvSpPr>
      </xdr:nvSpPr>
      <xdr:spPr>
        <a:xfrm>
          <a:off x="1476375" y="30575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466725</xdr:colOff>
      <xdr:row>18</xdr:row>
      <xdr:rowOff>0</xdr:rowOff>
    </xdr:from>
    <xdr:to>
      <xdr:col>0</xdr:col>
      <xdr:colOff>552450</xdr:colOff>
      <xdr:row>18</xdr:row>
      <xdr:rowOff>0</xdr:rowOff>
    </xdr:to>
    <xdr:sp>
      <xdr:nvSpPr>
        <xdr:cNvPr id="265" name="Line 345"/>
        <xdr:cNvSpPr>
          <a:spLocks/>
        </xdr:cNvSpPr>
      </xdr:nvSpPr>
      <xdr:spPr>
        <a:xfrm flipV="1">
          <a:off x="466725" y="3057525"/>
          <a:ext cx="85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0</xdr:rowOff>
    </xdr:from>
    <xdr:to>
      <xdr:col>6</xdr:col>
      <xdr:colOff>485775</xdr:colOff>
      <xdr:row>18</xdr:row>
      <xdr:rowOff>0</xdr:rowOff>
    </xdr:to>
    <xdr:sp>
      <xdr:nvSpPr>
        <xdr:cNvPr id="266" name="Text 364"/>
        <xdr:cNvSpPr txBox="1">
          <a:spLocks noChangeArrowheads="1"/>
        </xdr:cNvSpPr>
      </xdr:nvSpPr>
      <xdr:spPr>
        <a:xfrm>
          <a:off x="4552950" y="3057525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6</xdr:col>
      <xdr:colOff>257175</xdr:colOff>
      <xdr:row>18</xdr:row>
      <xdr:rowOff>0</xdr:rowOff>
    </xdr:from>
    <xdr:to>
      <xdr:col>7</xdr:col>
      <xdr:colOff>200025</xdr:colOff>
      <xdr:row>18</xdr:row>
      <xdr:rowOff>0</xdr:rowOff>
    </xdr:to>
    <xdr:sp>
      <xdr:nvSpPr>
        <xdr:cNvPr id="267" name="Text 366"/>
        <xdr:cNvSpPr txBox="1">
          <a:spLocks noChangeArrowheads="1"/>
        </xdr:cNvSpPr>
      </xdr:nvSpPr>
      <xdr:spPr>
        <a:xfrm>
          <a:off x="4610100" y="3057525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V3=1800</a:t>
          </a:r>
        </a:p>
      </xdr:txBody>
    </xdr:sp>
    <xdr:clientData/>
  </xdr:twoCellAnchor>
  <xdr:twoCellAnchor>
    <xdr:from>
      <xdr:col>7</xdr:col>
      <xdr:colOff>600075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268" name="Text 372"/>
        <xdr:cNvSpPr txBox="1">
          <a:spLocks noChangeArrowheads="1"/>
        </xdr:cNvSpPr>
      </xdr:nvSpPr>
      <xdr:spPr>
        <a:xfrm>
          <a:off x="5657850" y="30575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4</xdr:col>
      <xdr:colOff>304800</xdr:colOff>
      <xdr:row>18</xdr:row>
      <xdr:rowOff>0</xdr:rowOff>
    </xdr:from>
    <xdr:to>
      <xdr:col>4</xdr:col>
      <xdr:colOff>600075</xdr:colOff>
      <xdr:row>18</xdr:row>
      <xdr:rowOff>0</xdr:rowOff>
    </xdr:to>
    <xdr:sp>
      <xdr:nvSpPr>
        <xdr:cNvPr id="269" name="Text 364"/>
        <xdr:cNvSpPr txBox="1">
          <a:spLocks noChangeArrowheads="1"/>
        </xdr:cNvSpPr>
      </xdr:nvSpPr>
      <xdr:spPr>
        <a:xfrm>
          <a:off x="3067050" y="3057525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5</xdr:col>
      <xdr:colOff>66675</xdr:colOff>
      <xdr:row>18</xdr:row>
      <xdr:rowOff>0</xdr:rowOff>
    </xdr:to>
    <xdr:sp>
      <xdr:nvSpPr>
        <xdr:cNvPr id="270" name="Text 366"/>
        <xdr:cNvSpPr txBox="1">
          <a:spLocks noChangeArrowheads="1"/>
        </xdr:cNvSpPr>
      </xdr:nvSpPr>
      <xdr:spPr>
        <a:xfrm>
          <a:off x="3133725" y="3057525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V2=1800</a:t>
          </a:r>
        </a:p>
      </xdr:txBody>
    </xdr:sp>
    <xdr:clientData/>
  </xdr:twoCellAnchor>
  <xdr:twoCellAnchor>
    <xdr:from>
      <xdr:col>5</xdr:col>
      <xdr:colOff>457200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1" name="Text 372"/>
        <xdr:cNvSpPr txBox="1">
          <a:spLocks noChangeArrowheads="1"/>
        </xdr:cNvSpPr>
      </xdr:nvSpPr>
      <xdr:spPr>
        <a:xfrm>
          <a:off x="4124325" y="305752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2.75"/>
  <cols>
    <col min="1" max="1" width="7.875" style="0" customWidth="1"/>
    <col min="5" max="5" width="12.25390625" style="0" customWidth="1"/>
    <col min="6" max="6" width="10.00390625" style="0" bestFit="1" customWidth="1"/>
    <col min="9" max="9" width="9.375" style="0" customWidth="1"/>
    <col min="15" max="15" width="4.25390625" style="0" customWidth="1"/>
  </cols>
  <sheetData>
    <row r="1" spans="1:10" ht="15.75">
      <c r="A1" s="17" t="s">
        <v>0</v>
      </c>
      <c r="D1" s="2"/>
      <c r="E1" s="2"/>
      <c r="F1" s="2"/>
      <c r="G1" s="89"/>
      <c r="H1" s="2"/>
      <c r="I1" s="2"/>
      <c r="J1" s="2"/>
    </row>
    <row r="2" spans="1:10" ht="15">
      <c r="A2" s="86" t="s">
        <v>1</v>
      </c>
      <c r="C2" s="2"/>
      <c r="E2" s="4"/>
      <c r="F2" s="5"/>
      <c r="H2" s="2"/>
      <c r="I2" s="24"/>
      <c r="J2" s="2"/>
    </row>
    <row r="3" spans="1:10" ht="15">
      <c r="A3" s="16"/>
      <c r="B3" s="2" t="s">
        <v>2</v>
      </c>
      <c r="C3" s="2"/>
      <c r="E3" s="4"/>
      <c r="F3" s="5"/>
      <c r="G3" s="30" t="s">
        <v>3</v>
      </c>
      <c r="H3" s="2"/>
      <c r="I3" s="6"/>
      <c r="J3" s="2"/>
    </row>
    <row r="4" spans="2:16" s="2" customFormat="1" ht="12.75">
      <c r="B4" s="2" t="s">
        <v>4</v>
      </c>
      <c r="D4" s="20"/>
      <c r="F4" s="2" t="s">
        <v>5</v>
      </c>
      <c r="G4" s="7">
        <v>30</v>
      </c>
      <c r="H4" s="2" t="s">
        <v>6</v>
      </c>
      <c r="I4" s="18"/>
      <c r="N4"/>
      <c r="O4"/>
      <c r="P4"/>
    </row>
    <row r="5" spans="2:16" s="2" customFormat="1" ht="12.75">
      <c r="B5" s="2" t="s">
        <v>81</v>
      </c>
      <c r="C5" s="8"/>
      <c r="D5" s="20"/>
      <c r="F5" s="2" t="s">
        <v>7</v>
      </c>
      <c r="G5" s="7">
        <v>29440</v>
      </c>
      <c r="H5" s="2" t="s">
        <v>6</v>
      </c>
      <c r="N5"/>
      <c r="O5"/>
      <c r="P5"/>
    </row>
    <row r="6" spans="2:16" s="2" customFormat="1" ht="12.75" hidden="1">
      <c r="B6" s="23" t="s">
        <v>8</v>
      </c>
      <c r="C6" s="8"/>
      <c r="D6" s="20"/>
      <c r="G6" s="88"/>
      <c r="N6"/>
      <c r="O6"/>
      <c r="P6"/>
    </row>
    <row r="7" spans="2:16" s="2" customFormat="1" ht="12.75" customHeight="1" hidden="1">
      <c r="B7" s="2" t="s">
        <v>9</v>
      </c>
      <c r="C7" s="8"/>
      <c r="D7" s="20"/>
      <c r="F7" s="3" t="s">
        <v>10</v>
      </c>
      <c r="G7" s="21">
        <f>f_c*0.4</f>
        <v>12</v>
      </c>
      <c r="H7" s="2" t="s">
        <v>6</v>
      </c>
      <c r="I7"/>
      <c r="J7" s="19"/>
      <c r="N7"/>
      <c r="O7"/>
      <c r="P7"/>
    </row>
    <row r="8" spans="2:16" s="2" customFormat="1" ht="12.75" customHeight="1" hidden="1">
      <c r="B8" s="2" t="s">
        <v>11</v>
      </c>
      <c r="C8" s="8"/>
      <c r="D8" s="20"/>
      <c r="F8" s="3" t="s">
        <v>12</v>
      </c>
      <c r="G8" s="22">
        <f>0.21*Fr</f>
        <v>0.7165854219840088</v>
      </c>
      <c r="H8" s="2" t="s">
        <v>6</v>
      </c>
      <c r="I8"/>
      <c r="J8" s="19"/>
      <c r="N8"/>
      <c r="O8"/>
      <c r="P8"/>
    </row>
    <row r="9" spans="2:16" s="2" customFormat="1" ht="12.75" customHeight="1" hidden="1">
      <c r="B9" s="2" t="s">
        <v>13</v>
      </c>
      <c r="C9" s="8"/>
      <c r="D9" s="20"/>
      <c r="F9" s="3" t="s">
        <v>14</v>
      </c>
      <c r="G9" s="22">
        <f>0.623*SQRT(f_c)</f>
        <v>3.412311533257185</v>
      </c>
      <c r="H9" s="2" t="s">
        <v>6</v>
      </c>
      <c r="I9"/>
      <c r="J9" s="19"/>
      <c r="N9"/>
      <c r="O9"/>
      <c r="P9"/>
    </row>
    <row r="10" spans="2:16" s="2" customFormat="1" ht="12.75">
      <c r="B10" s="2" t="s">
        <v>15</v>
      </c>
      <c r="C10" s="8"/>
      <c r="D10" s="20"/>
      <c r="F10" s="31" t="s">
        <v>16</v>
      </c>
      <c r="G10" s="93">
        <f>25*0.98</f>
        <v>24.5</v>
      </c>
      <c r="H10" s="2" t="s">
        <v>75</v>
      </c>
      <c r="I10"/>
      <c r="J10" s="19"/>
      <c r="N10"/>
      <c r="O10"/>
      <c r="P10"/>
    </row>
    <row r="11" spans="2:10" ht="12.75">
      <c r="B11" s="2"/>
      <c r="C11" s="2"/>
      <c r="D11" s="2"/>
      <c r="F11" s="2"/>
      <c r="G11" s="12"/>
      <c r="I11" s="2"/>
      <c r="J11" s="13"/>
    </row>
    <row r="12" spans="1:10" ht="15">
      <c r="A12" s="87" t="s">
        <v>17</v>
      </c>
      <c r="B12" s="3"/>
      <c r="C12" s="2"/>
      <c r="D12" s="8"/>
      <c r="E12" s="4"/>
      <c r="F12" s="14"/>
      <c r="G12" s="10"/>
      <c r="H12" s="15"/>
      <c r="I12" s="2"/>
      <c r="J12" s="13"/>
    </row>
    <row r="13" spans="2:10" ht="12.75">
      <c r="B13" s="2" t="s">
        <v>18</v>
      </c>
      <c r="F13" s="9" t="s">
        <v>19</v>
      </c>
      <c r="G13" s="5">
        <v>200000</v>
      </c>
      <c r="H13" s="2" t="s">
        <v>6</v>
      </c>
      <c r="I13" s="13"/>
      <c r="J13" s="2"/>
    </row>
    <row r="14" spans="2:10" ht="12.75">
      <c r="B14" s="2" t="s">
        <v>20</v>
      </c>
      <c r="C14" s="2"/>
      <c r="F14" t="s">
        <v>21</v>
      </c>
      <c r="G14" s="5">
        <v>420</v>
      </c>
      <c r="H14" s="11" t="s">
        <v>6</v>
      </c>
      <c r="I14" s="5"/>
      <c r="J14" s="2"/>
    </row>
    <row r="15" spans="2:10" ht="13.5" thickBot="1">
      <c r="B15" s="2"/>
      <c r="C15" s="2"/>
      <c r="G15" s="5"/>
      <c r="H15" s="11"/>
      <c r="I15" s="5"/>
      <c r="J15" s="2"/>
    </row>
    <row r="16" spans="2:11" ht="12.75">
      <c r="B16" s="49" t="s">
        <v>22</v>
      </c>
      <c r="C16" s="50"/>
      <c r="D16" s="50"/>
      <c r="E16" s="50"/>
      <c r="F16" s="50"/>
      <c r="G16" s="50"/>
      <c r="H16" s="50"/>
      <c r="I16" s="50"/>
      <c r="J16" s="50"/>
      <c r="K16" s="51"/>
    </row>
    <row r="17" spans="2:11" ht="12.75">
      <c r="B17" s="52" t="s">
        <v>23</v>
      </c>
      <c r="C17" s="53">
        <v>10</v>
      </c>
      <c r="D17" s="53">
        <v>13</v>
      </c>
      <c r="E17" s="53">
        <v>16</v>
      </c>
      <c r="F17" s="53">
        <v>19</v>
      </c>
      <c r="G17" s="53">
        <v>22</v>
      </c>
      <c r="H17" s="53">
        <v>25</v>
      </c>
      <c r="I17" s="53">
        <v>29</v>
      </c>
      <c r="J17" s="53">
        <v>32</v>
      </c>
      <c r="K17" s="54">
        <v>35</v>
      </c>
    </row>
    <row r="18" spans="2:11" ht="13.5" thickBot="1">
      <c r="B18" s="55" t="s">
        <v>24</v>
      </c>
      <c r="C18" s="56">
        <v>71</v>
      </c>
      <c r="D18" s="56">
        <v>127</v>
      </c>
      <c r="E18" s="56">
        <v>198</v>
      </c>
      <c r="F18" s="56">
        <v>285</v>
      </c>
      <c r="G18" s="56">
        <v>388</v>
      </c>
      <c r="H18" s="56">
        <v>507</v>
      </c>
      <c r="I18" s="56">
        <v>641</v>
      </c>
      <c r="J18" s="56">
        <v>792</v>
      </c>
      <c r="K18" s="57">
        <v>985</v>
      </c>
    </row>
  </sheetData>
  <printOptions/>
  <pageMargins left="0.7874015748031497" right="0.5905511811023623" top="0.3937007874015748" bottom="0.3937007874015748" header="0.3937007874015748" footer="0.3937007874015748"/>
  <pageSetup horizontalDpi="300" verticalDpi="300" orientation="portrait" paperSize="9" scale="85" r:id="rId2"/>
  <headerFooter alignWithMargins="0">
    <oddFooter>&amp;LFile:&amp;F&amp;CPage &amp;P of Sheet:&amp;A&amp;RPrinted: Date &amp;D Time &amp;T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52">
      <selection activeCell="G4" sqref="G4"/>
    </sheetView>
  </sheetViews>
  <sheetFormatPr defaultColWidth="9.00390625" defaultRowHeight="12.75"/>
  <cols>
    <col min="1" max="1" width="8.125" style="0" customWidth="1"/>
    <col min="3" max="3" width="10.125" style="0" customWidth="1"/>
    <col min="5" max="5" width="11.875" style="0" customWidth="1"/>
    <col min="7" max="7" width="9.25390625" style="0" bestFit="1" customWidth="1"/>
    <col min="8" max="8" width="11.75390625" style="0" customWidth="1"/>
    <col min="9" max="9" width="12.375" style="0" bestFit="1" customWidth="1"/>
  </cols>
  <sheetData>
    <row r="1" spans="1:10" ht="15.75">
      <c r="A1" s="17" t="s">
        <v>0</v>
      </c>
      <c r="D1" s="2"/>
      <c r="E1" s="2"/>
      <c r="F1" s="2"/>
      <c r="G1" s="89"/>
      <c r="H1" s="2"/>
      <c r="I1" s="2"/>
      <c r="J1" s="2"/>
    </row>
    <row r="2" spans="1:10" ht="15">
      <c r="A2" s="86" t="s">
        <v>1</v>
      </c>
      <c r="C2" s="2"/>
      <c r="E2" s="4"/>
      <c r="F2" s="5"/>
      <c r="H2" s="2"/>
      <c r="I2" s="24"/>
      <c r="J2" s="2"/>
    </row>
    <row r="3" spans="1:10" ht="15">
      <c r="A3" s="16"/>
      <c r="B3" s="2" t="s">
        <v>2</v>
      </c>
      <c r="C3" s="2"/>
      <c r="E3" s="4"/>
      <c r="F3" s="5"/>
      <c r="G3" s="30" t="s">
        <v>3</v>
      </c>
      <c r="H3" s="2"/>
      <c r="I3" s="6"/>
      <c r="J3" s="2"/>
    </row>
    <row r="4" spans="1:11" ht="12.75">
      <c r="A4" s="2"/>
      <c r="B4" s="2" t="s">
        <v>4</v>
      </c>
      <c r="C4" s="2"/>
      <c r="D4" s="20"/>
      <c r="E4" s="2"/>
      <c r="F4" s="2" t="s">
        <v>5</v>
      </c>
      <c r="G4" s="7">
        <v>30</v>
      </c>
      <c r="H4" s="2" t="s">
        <v>6</v>
      </c>
      <c r="I4" s="18"/>
      <c r="J4" s="2"/>
      <c r="K4" s="2"/>
    </row>
    <row r="5" spans="1:11" ht="12.75">
      <c r="A5" s="2"/>
      <c r="B5" s="2" t="s">
        <v>81</v>
      </c>
      <c r="C5" s="8"/>
      <c r="D5" s="20"/>
      <c r="E5" s="2"/>
      <c r="F5" s="2" t="s">
        <v>7</v>
      </c>
      <c r="G5" s="7">
        <v>29440</v>
      </c>
      <c r="H5" s="2" t="s">
        <v>6</v>
      </c>
      <c r="I5" s="2"/>
      <c r="J5" s="2"/>
      <c r="K5" s="2"/>
    </row>
    <row r="6" spans="1:11" ht="12.75">
      <c r="A6" s="2"/>
      <c r="B6" s="23" t="s">
        <v>8</v>
      </c>
      <c r="C6" s="8"/>
      <c r="D6" s="20"/>
      <c r="E6" s="2"/>
      <c r="F6" s="2"/>
      <c r="G6" s="88"/>
      <c r="H6" s="2"/>
      <c r="I6" s="2"/>
      <c r="J6" s="2"/>
      <c r="K6" s="2"/>
    </row>
    <row r="7" spans="1:11" ht="12.75">
      <c r="A7" s="2"/>
      <c r="B7" s="2" t="s">
        <v>9</v>
      </c>
      <c r="C7" s="8"/>
      <c r="D7" s="20"/>
      <c r="E7" s="2"/>
      <c r="F7" s="3" t="s">
        <v>10</v>
      </c>
      <c r="G7" s="21">
        <f>f_c*0.4</f>
        <v>12</v>
      </c>
      <c r="H7" s="2" t="s">
        <v>6</v>
      </c>
      <c r="J7" s="19"/>
      <c r="K7" s="2"/>
    </row>
    <row r="8" spans="1:11" ht="12.75">
      <c r="A8" s="2"/>
      <c r="B8" s="2" t="s">
        <v>11</v>
      </c>
      <c r="C8" s="8"/>
      <c r="D8" s="20"/>
      <c r="E8" s="2"/>
      <c r="F8" s="3" t="s">
        <v>12</v>
      </c>
      <c r="G8" s="22">
        <f>0.21*Fr</f>
        <v>0.7165854219840088</v>
      </c>
      <c r="H8" s="2" t="s">
        <v>6</v>
      </c>
      <c r="J8" s="19"/>
      <c r="K8" s="2"/>
    </row>
    <row r="9" spans="1:11" ht="12.75">
      <c r="A9" s="2"/>
      <c r="B9" s="2" t="s">
        <v>13</v>
      </c>
      <c r="C9" s="8"/>
      <c r="D9" s="20"/>
      <c r="E9" s="2"/>
      <c r="F9" s="3" t="s">
        <v>14</v>
      </c>
      <c r="G9" s="22">
        <f>0.623*SQRT(f_c)</f>
        <v>3.412311533257185</v>
      </c>
      <c r="H9" s="2" t="s">
        <v>6</v>
      </c>
      <c r="J9" s="19"/>
      <c r="K9" s="2"/>
    </row>
    <row r="10" spans="1:11" ht="12.75">
      <c r="A10" s="2"/>
      <c r="B10" s="2" t="s">
        <v>15</v>
      </c>
      <c r="C10" s="8"/>
      <c r="D10" s="20"/>
      <c r="E10" s="2"/>
      <c r="F10" s="31" t="s">
        <v>16</v>
      </c>
      <c r="G10" s="93">
        <f>25*0.98</f>
        <v>24.5</v>
      </c>
      <c r="H10" s="2" t="s">
        <v>75</v>
      </c>
      <c r="J10" s="19"/>
      <c r="K10" s="2"/>
    </row>
    <row r="11" spans="2:10" ht="12.75">
      <c r="B11" s="2"/>
      <c r="C11" s="2"/>
      <c r="D11" s="2"/>
      <c r="F11" s="2"/>
      <c r="G11" s="12"/>
      <c r="I11" s="2"/>
      <c r="J11" s="13"/>
    </row>
    <row r="12" spans="1:10" ht="15">
      <c r="A12" s="87" t="s">
        <v>17</v>
      </c>
      <c r="B12" s="3"/>
      <c r="C12" s="2"/>
      <c r="D12" s="8"/>
      <c r="E12" s="4"/>
      <c r="F12" s="14"/>
      <c r="G12" s="10"/>
      <c r="H12" s="15"/>
      <c r="I12" s="2"/>
      <c r="J12" s="13"/>
    </row>
    <row r="13" spans="2:10" ht="12.75">
      <c r="B13" s="2" t="s">
        <v>18</v>
      </c>
      <c r="F13" s="9" t="s">
        <v>19</v>
      </c>
      <c r="G13" s="5">
        <v>200000</v>
      </c>
      <c r="H13" s="2" t="s">
        <v>6</v>
      </c>
      <c r="I13" s="13"/>
      <c r="J13" s="2"/>
    </row>
    <row r="14" spans="2:10" ht="12.75">
      <c r="B14" s="2" t="s">
        <v>20</v>
      </c>
      <c r="C14" s="2"/>
      <c r="F14" t="s">
        <v>21</v>
      </c>
      <c r="G14" s="5">
        <v>420</v>
      </c>
      <c r="H14" s="11" t="s">
        <v>6</v>
      </c>
      <c r="I14" s="5"/>
      <c r="J14" s="2"/>
    </row>
    <row r="15" spans="2:10" ht="13.5" thickBot="1">
      <c r="B15" s="2"/>
      <c r="C15" s="2"/>
      <c r="G15" s="5"/>
      <c r="H15" s="11"/>
      <c r="I15" s="5"/>
      <c r="J15" s="2"/>
    </row>
    <row r="16" spans="2:11" ht="12.75">
      <c r="B16" s="49" t="s">
        <v>22</v>
      </c>
      <c r="C16" s="50"/>
      <c r="D16" s="50"/>
      <c r="E16" s="50"/>
      <c r="F16" s="50"/>
      <c r="G16" s="50"/>
      <c r="H16" s="50"/>
      <c r="I16" s="50"/>
      <c r="J16" s="50"/>
      <c r="K16" s="51"/>
    </row>
    <row r="17" spans="2:11" ht="12.75">
      <c r="B17" s="52" t="s">
        <v>23</v>
      </c>
      <c r="C17" s="53">
        <v>10</v>
      </c>
      <c r="D17" s="53">
        <v>13</v>
      </c>
      <c r="E17" s="53">
        <v>16</v>
      </c>
      <c r="F17" s="53">
        <v>19</v>
      </c>
      <c r="G17" s="53">
        <v>22</v>
      </c>
      <c r="H17" s="53">
        <v>25</v>
      </c>
      <c r="I17" s="53">
        <v>29</v>
      </c>
      <c r="J17" s="53">
        <v>32</v>
      </c>
      <c r="K17" s="54">
        <v>35</v>
      </c>
    </row>
    <row r="18" spans="2:11" ht="13.5" thickBot="1">
      <c r="B18" s="55" t="s">
        <v>24</v>
      </c>
      <c r="C18" s="56">
        <v>71</v>
      </c>
      <c r="D18" s="56">
        <v>127</v>
      </c>
      <c r="E18" s="56">
        <v>198</v>
      </c>
      <c r="F18" s="56">
        <v>285</v>
      </c>
      <c r="G18" s="56">
        <v>388</v>
      </c>
      <c r="H18" s="56">
        <v>507</v>
      </c>
      <c r="I18" s="56">
        <v>641</v>
      </c>
      <c r="J18" s="56">
        <v>792</v>
      </c>
      <c r="K18" s="57">
        <v>985</v>
      </c>
    </row>
    <row r="20" ht="16.5" customHeight="1"/>
    <row r="22" ht="12.75">
      <c r="C22" s="99"/>
    </row>
    <row r="23" ht="12.75">
      <c r="D23" s="99"/>
    </row>
    <row r="25" spans="2:10" ht="15.75">
      <c r="B25" s="79"/>
      <c r="C25" s="80"/>
      <c r="D25" s="38"/>
      <c r="E25" s="38"/>
      <c r="F25" s="81"/>
      <c r="G25" s="81"/>
      <c r="H25" s="82"/>
      <c r="I25" s="82"/>
      <c r="J25" s="2"/>
    </row>
    <row r="26" spans="1:10" ht="12.75">
      <c r="A26" s="37" t="s">
        <v>27</v>
      </c>
      <c r="B26" s="2"/>
      <c r="C26" s="2"/>
      <c r="D26" s="2"/>
      <c r="E26" s="2"/>
      <c r="F26" s="2"/>
      <c r="G26" s="2"/>
      <c r="H26" s="2"/>
      <c r="I26" s="2"/>
      <c r="J26" s="2"/>
    </row>
    <row r="28" spans="1:2" ht="12.75">
      <c r="A28" s="86" t="s">
        <v>28</v>
      </c>
      <c r="B28" s="86" t="s">
        <v>29</v>
      </c>
    </row>
    <row r="30" ht="12.75">
      <c r="B30" t="s">
        <v>30</v>
      </c>
    </row>
    <row r="31" spans="2:4" ht="12.75">
      <c r="B31" t="s">
        <v>31</v>
      </c>
      <c r="C31" s="30">
        <v>500</v>
      </c>
      <c r="D31" t="s">
        <v>32</v>
      </c>
    </row>
    <row r="32" spans="2:4" ht="12.75">
      <c r="B32" t="s">
        <v>33</v>
      </c>
      <c r="C32" s="30">
        <v>40</v>
      </c>
      <c r="D32" t="s">
        <v>32</v>
      </c>
    </row>
    <row r="33" spans="2:4" ht="12.75">
      <c r="B33" t="s">
        <v>34</v>
      </c>
      <c r="C33" s="30">
        <v>0</v>
      </c>
      <c r="D33" t="s">
        <v>32</v>
      </c>
    </row>
    <row r="34" spans="2:4" ht="12.75">
      <c r="B34" t="s">
        <v>35</v>
      </c>
      <c r="C34">
        <f>C31-(C32+C33+C35)</f>
        <v>420</v>
      </c>
      <c r="D34" t="s">
        <v>32</v>
      </c>
    </row>
    <row r="35" spans="2:4" ht="12.75">
      <c r="B35" t="s">
        <v>36</v>
      </c>
      <c r="C35" s="30">
        <v>40</v>
      </c>
      <c r="D35" t="s">
        <v>32</v>
      </c>
    </row>
    <row r="36" spans="2:4" ht="12.75">
      <c r="B36" t="s">
        <v>37</v>
      </c>
      <c r="C36" s="39">
        <v>1000</v>
      </c>
      <c r="D36" t="s">
        <v>32</v>
      </c>
    </row>
    <row r="37" ht="12.75">
      <c r="B37" t="s">
        <v>38</v>
      </c>
    </row>
    <row r="38" spans="2:4" ht="12.75">
      <c r="B38" t="s">
        <v>39</v>
      </c>
      <c r="C38">
        <f>C31-d1A-d2A/2</f>
        <v>460</v>
      </c>
      <c r="D38" t="s">
        <v>32</v>
      </c>
    </row>
    <row r="42" ht="13.5" thickBot="1"/>
    <row r="43" spans="2:9" ht="12.75">
      <c r="B43" s="32" t="s">
        <v>40</v>
      </c>
      <c r="C43" s="76"/>
      <c r="D43" s="33"/>
      <c r="E43" s="33"/>
      <c r="F43" s="33"/>
      <c r="G43" s="33"/>
      <c r="H43" s="72"/>
      <c r="I43" s="34"/>
    </row>
    <row r="44" spans="2:9" ht="12.75">
      <c r="B44" s="68"/>
      <c r="C44" s="25"/>
      <c r="D44" s="94" t="s">
        <v>80</v>
      </c>
      <c r="E44" s="27"/>
      <c r="F44" s="27" t="s">
        <v>41</v>
      </c>
      <c r="G44" s="27"/>
      <c r="H44" s="73" t="s">
        <v>42</v>
      </c>
      <c r="I44" s="67"/>
    </row>
    <row r="45" spans="2:9" ht="14.25">
      <c r="B45" s="35" t="s">
        <v>43</v>
      </c>
      <c r="C45" s="26"/>
      <c r="D45" s="26" t="s">
        <v>44</v>
      </c>
      <c r="E45" s="28">
        <v>4</v>
      </c>
      <c r="F45" s="26" t="s">
        <v>45</v>
      </c>
      <c r="G45" s="28">
        <v>1</v>
      </c>
      <c r="H45" s="65" t="s">
        <v>46</v>
      </c>
      <c r="I45" s="75">
        <v>4</v>
      </c>
    </row>
    <row r="46" spans="2:9" ht="14.25">
      <c r="B46" s="35" t="s">
        <v>47</v>
      </c>
      <c r="C46" s="26"/>
      <c r="D46" s="26" t="s">
        <v>48</v>
      </c>
      <c r="E46" s="28">
        <v>19</v>
      </c>
      <c r="F46" s="26" t="s">
        <v>49</v>
      </c>
      <c r="G46" s="28">
        <v>13</v>
      </c>
      <c r="H46" s="65" t="s">
        <v>50</v>
      </c>
      <c r="I46" s="75">
        <v>16</v>
      </c>
    </row>
    <row r="47" spans="2:9" ht="15.75">
      <c r="B47" s="35" t="s">
        <v>51</v>
      </c>
      <c r="C47" s="26"/>
      <c r="D47" s="64" t="s">
        <v>52</v>
      </c>
      <c r="E47" s="29">
        <f>E45*HLOOKUP(E46,bardata,2,0)</f>
        <v>1140</v>
      </c>
      <c r="F47" s="64" t="s">
        <v>53</v>
      </c>
      <c r="G47" s="29">
        <f>G45*HLOOKUP(G46,bardata,2,0)</f>
        <v>127</v>
      </c>
      <c r="H47" s="65" t="s">
        <v>54</v>
      </c>
      <c r="I47" s="77">
        <f>I45*HLOOKUP(I46,bardata,2,0)</f>
        <v>792</v>
      </c>
    </row>
    <row r="48" spans="2:9" ht="13.5" thickBot="1">
      <c r="B48" s="74" t="s">
        <v>55</v>
      </c>
      <c r="C48" s="36"/>
      <c r="D48" s="36"/>
      <c r="E48" s="36">
        <v>125</v>
      </c>
      <c r="F48" s="36"/>
      <c r="G48" s="36"/>
      <c r="H48" s="66" t="s">
        <v>56</v>
      </c>
      <c r="I48" s="78">
        <v>250</v>
      </c>
    </row>
    <row r="50" spans="2:7" ht="12.75">
      <c r="B50" t="s">
        <v>82</v>
      </c>
      <c r="F50" s="41" t="s">
        <v>57</v>
      </c>
      <c r="G50" s="42">
        <v>0.9</v>
      </c>
    </row>
    <row r="51" spans="2:7" ht="15.75">
      <c r="B51" t="s">
        <v>83</v>
      </c>
      <c r="F51" s="41" t="s">
        <v>58</v>
      </c>
      <c r="G51" s="100">
        <v>0.7</v>
      </c>
    </row>
    <row r="52" spans="4:9" ht="12.75">
      <c r="D52" s="69"/>
      <c r="E52" s="69"/>
      <c r="F52" s="69"/>
      <c r="G52" s="69"/>
      <c r="H52" s="69"/>
      <c r="I52" s="70"/>
    </row>
    <row r="53" ht="12.75">
      <c r="B53" s="40" t="s">
        <v>59</v>
      </c>
    </row>
    <row r="54" ht="12.75">
      <c r="G54" s="84"/>
    </row>
    <row r="55" spans="2:8" ht="12.75">
      <c r="B55" t="s">
        <v>60</v>
      </c>
      <c r="D55" s="43"/>
      <c r="E55" s="43"/>
      <c r="G55" s="44" t="s">
        <v>61</v>
      </c>
      <c r="H55" s="107">
        <f>As/(C36*C31)</f>
        <v>0.00228</v>
      </c>
    </row>
    <row r="56" spans="2:8" ht="12.75">
      <c r="B56" t="s">
        <v>89</v>
      </c>
      <c r="G56" s="44" t="s">
        <v>25</v>
      </c>
      <c r="H56" s="101">
        <f>IF(f_c&lt;=28,0.85,MAX(0.65,0.85-(f_c-28)/7*0.05))</f>
        <v>0.8357142857142857</v>
      </c>
    </row>
    <row r="57" spans="2:8" ht="12.75">
      <c r="B57" t="s">
        <v>62</v>
      </c>
      <c r="F57" s="1" t="s">
        <v>110</v>
      </c>
      <c r="G57" s="45">
        <f>(As-As_)*fy/(0.85*f_c*C36*0.85)</f>
        <v>19.629065743944636</v>
      </c>
      <c r="H57" t="s">
        <v>32</v>
      </c>
    </row>
    <row r="58" spans="2:10" ht="12.75">
      <c r="B58" t="s">
        <v>111</v>
      </c>
      <c r="F58" s="95"/>
      <c r="G58" s="45">
        <f>0.85*G57</f>
        <v>16.68470588235294</v>
      </c>
      <c r="H58" t="s">
        <v>32</v>
      </c>
      <c r="I58" s="45"/>
      <c r="J58" s="45"/>
    </row>
    <row r="60" spans="2:10" ht="14.25">
      <c r="B60" s="46" t="s">
        <v>63</v>
      </c>
      <c r="C60" s="47"/>
      <c r="D60" s="48" t="s">
        <v>64</v>
      </c>
      <c r="E60" s="112">
        <f>G50*(As*fy*(deA-G58/2)-As_*fy*(d1A-G58/2))/1000000</f>
        <v>193.10855626588236</v>
      </c>
      <c r="F60" s="47" t="s">
        <v>78</v>
      </c>
      <c r="G60" s="58" t="str">
        <f>IF(E60&gt;=MA,"³","£")</f>
        <v>³</v>
      </c>
      <c r="H60" s="91">
        <f>MA</f>
        <v>0</v>
      </c>
      <c r="I60" s="47" t="s">
        <v>78</v>
      </c>
      <c r="J60" s="71" t="str">
        <f>IF(E60&gt;=MA,"O.K.","Not enough")</f>
        <v>O.K.</v>
      </c>
    </row>
    <row r="62" ht="12.75">
      <c r="B62" t="s">
        <v>65</v>
      </c>
    </row>
    <row r="63" spans="3:10" ht="14.25">
      <c r="C63" t="s">
        <v>84</v>
      </c>
      <c r="F63" s="102" t="s">
        <v>85</v>
      </c>
      <c r="G63" s="103">
        <f>G58/beta1/deA</f>
        <v>0.04340131593328524</v>
      </c>
      <c r="H63" t="str">
        <f>IF(G63&lt;0.42,"  &lt;  0.42  ","  &gt;  0.42  ")</f>
        <v>  &lt;  0.42  </v>
      </c>
      <c r="J63" s="61" t="str">
        <f>IF(G63&lt;H63,"O.K.","Not OK")</f>
        <v>O.K.</v>
      </c>
    </row>
    <row r="64" spans="3:10" ht="14.25">
      <c r="C64" t="s">
        <v>86</v>
      </c>
      <c r="F64" s="59" t="s">
        <v>87</v>
      </c>
      <c r="G64" s="95" t="str">
        <f>IF(H55&gt;H64," &gt; "," &lt; ")</f>
        <v> &gt; </v>
      </c>
      <c r="H64" s="110">
        <f>0.03*f_c/fy</f>
        <v>0.0021428571428571425</v>
      </c>
      <c r="J64" s="61" t="str">
        <f>IF(H55&gt;H64,"O.K.","Not OK")</f>
        <v>O.K.</v>
      </c>
    </row>
    <row r="65" spans="2:10" ht="15.75">
      <c r="B65" t="s">
        <v>88</v>
      </c>
      <c r="F65" s="62" t="s">
        <v>66</v>
      </c>
      <c r="G65" s="60" t="s">
        <v>67</v>
      </c>
      <c r="H65" s="83">
        <f>1.2*0.63*SQRT(f_c)*(C36)*(C31)^2/6000000</f>
        <v>172.53260561412733</v>
      </c>
      <c r="I65" t="s">
        <v>77</v>
      </c>
      <c r="J65" s="61" t="e">
        <f>IF(AND(E60&gt;=H65,E60/MA&gt;1.33),"OK","not OK")</f>
        <v>#DIV/0!</v>
      </c>
    </row>
    <row r="67" ht="12.75">
      <c r="B67" s="40" t="s">
        <v>68</v>
      </c>
    </row>
    <row r="68" spans="2:8" ht="15.75">
      <c r="B68" t="s">
        <v>112</v>
      </c>
      <c r="H68" t="s">
        <v>114</v>
      </c>
    </row>
    <row r="69" spans="4:8" ht="12.75">
      <c r="D69" t="s">
        <v>113</v>
      </c>
      <c r="E69" s="111">
        <f>VA</f>
        <v>0</v>
      </c>
      <c r="F69" s="1" t="str">
        <f>IF(E69&gt;G69," &gt; "," &lt; ")</f>
        <v> &lt; </v>
      </c>
      <c r="G69" s="111">
        <f>0.5*G81*G51</f>
        <v>180.38061083767042</v>
      </c>
      <c r="H69" s="96" t="str">
        <f>IF(E69&gt;0.5*G51*G75," So, need transverse re-bars "," No need transverse re-bars")</f>
        <v> No need transverse re-bars</v>
      </c>
    </row>
    <row r="70" ht="12.75">
      <c r="B70" s="40"/>
    </row>
    <row r="71" spans="2:8" ht="15">
      <c r="B71" t="s">
        <v>104</v>
      </c>
      <c r="G71">
        <v>90</v>
      </c>
      <c r="H71" s="105">
        <v>0</v>
      </c>
    </row>
    <row r="72" spans="2:8" ht="14.25">
      <c r="B72" t="s">
        <v>90</v>
      </c>
      <c r="F72" t="s">
        <v>91</v>
      </c>
      <c r="G72" s="85">
        <f>MAX(deA-G58/2,0.9*deA,0.72*C31)</f>
        <v>451.65764705882356</v>
      </c>
      <c r="H72" t="s">
        <v>32</v>
      </c>
    </row>
    <row r="73" spans="2:8" ht="12.75">
      <c r="B73" t="s">
        <v>92</v>
      </c>
      <c r="F73" t="s">
        <v>93</v>
      </c>
      <c r="G73" s="85">
        <f>VA/(G51*C36*G72)*10^6</f>
        <v>0</v>
      </c>
      <c r="H73" t="s">
        <v>94</v>
      </c>
    </row>
    <row r="74" spans="6:7" ht="12.75">
      <c r="F74" t="s">
        <v>99</v>
      </c>
      <c r="G74" s="106">
        <f>G73/(f_c*1000)</f>
        <v>0</v>
      </c>
    </row>
    <row r="75" spans="2:8" ht="15">
      <c r="B75" t="s">
        <v>96</v>
      </c>
      <c r="F75" s="104" t="s">
        <v>97</v>
      </c>
      <c r="G75" s="21">
        <v>29</v>
      </c>
      <c r="H75" s="105">
        <v>0</v>
      </c>
    </row>
    <row r="76" ht="12.75">
      <c r="B76" t="s">
        <v>101</v>
      </c>
    </row>
    <row r="77" spans="6:8" ht="15.75">
      <c r="F77" s="104" t="s">
        <v>98</v>
      </c>
      <c r="G77" s="97">
        <f>(MA/G72*1000+0.5*VA/(TAN(G75*PI()/180)))/(Inputdata!G13*As/1000)*10^3</f>
        <v>0</v>
      </c>
      <c r="H77" t="s">
        <v>100</v>
      </c>
    </row>
    <row r="78" spans="2:7" ht="12.75">
      <c r="B78" t="s">
        <v>105</v>
      </c>
      <c r="F78" s="104" t="s">
        <v>26</v>
      </c>
      <c r="G78" s="21">
        <v>2.51</v>
      </c>
    </row>
    <row r="79" spans="6:8" ht="15">
      <c r="F79" s="104" t="s">
        <v>95</v>
      </c>
      <c r="G79" s="21">
        <v>29</v>
      </c>
      <c r="H79" s="105">
        <v>0</v>
      </c>
    </row>
    <row r="80" spans="2:6" ht="12.75">
      <c r="B80" t="s">
        <v>106</v>
      </c>
      <c r="F80" s="104"/>
    </row>
    <row r="81" spans="6:8" ht="12.75">
      <c r="F81" t="s">
        <v>102</v>
      </c>
      <c r="G81" s="85">
        <f>0.083*G78*SQRT(f_c)*(C36*'Cross Beam 2'!G72)/10^3</f>
        <v>515.3731738219155</v>
      </c>
      <c r="H81" t="s">
        <v>76</v>
      </c>
    </row>
    <row r="82" spans="6:8" ht="12.75">
      <c r="F82" t="s">
        <v>103</v>
      </c>
      <c r="G82" s="85">
        <f>I47*fy*G72*(1/TAN(G79*PI()/180))/I48/1000</f>
        <v>1084.1562072557895</v>
      </c>
      <c r="H82" t="s">
        <v>76</v>
      </c>
    </row>
    <row r="83" spans="2:10" ht="14.25">
      <c r="B83" s="46" t="s">
        <v>69</v>
      </c>
      <c r="C83" s="47"/>
      <c r="D83" s="48" t="s">
        <v>70</v>
      </c>
      <c r="E83" s="90">
        <f>G51*(G81+G82)</f>
        <v>1119.6705667543933</v>
      </c>
      <c r="F83" s="47" t="s">
        <v>76</v>
      </c>
      <c r="G83" s="58" t="str">
        <f>IF(E83&gt;=VA,"³","£")</f>
        <v>³</v>
      </c>
      <c r="H83" s="92">
        <f>VA</f>
        <v>0</v>
      </c>
      <c r="I83" s="47" t="s">
        <v>76</v>
      </c>
      <c r="J83" s="71" t="str">
        <f>IF(E83&gt;=VA,"O.K.","Not enough")</f>
        <v>O.K.</v>
      </c>
    </row>
    <row r="84" ht="12.75">
      <c r="G84" s="85"/>
    </row>
    <row r="85" spans="2:10" ht="15.75">
      <c r="B85" t="s">
        <v>107</v>
      </c>
      <c r="F85" s="62" t="s">
        <v>71</v>
      </c>
      <c r="G85" s="60" t="s">
        <v>72</v>
      </c>
      <c r="H85" s="108">
        <f>0.083*SQRT(f_c)*C36*I48/fy</f>
        <v>270.60102543409994</v>
      </c>
      <c r="I85" t="s">
        <v>73</v>
      </c>
      <c r="J85" s="61" t="str">
        <f>IF(I47&gt;=H85,"O.K.","Not OK")</f>
        <v>O.K.</v>
      </c>
    </row>
    <row r="86" spans="2:10" ht="14.25">
      <c r="B86" t="s">
        <v>109</v>
      </c>
      <c r="F86" s="62" t="s">
        <v>79</v>
      </c>
      <c r="G86" s="60" t="str">
        <f>IF(VA&gt;0.1*f_c*G72*C36*1000," &gt; "," &lt; ")</f>
        <v> &lt; </v>
      </c>
      <c r="H86" s="109">
        <f>0.1*f_c*G72*C36/1000</f>
        <v>1354.9729411764706</v>
      </c>
      <c r="I86" t="s">
        <v>76</v>
      </c>
      <c r="J86" s="61"/>
    </row>
    <row r="87" spans="2:10" ht="15.75">
      <c r="B87" t="s">
        <v>108</v>
      </c>
      <c r="F87" s="62"/>
      <c r="G87" s="60" t="s">
        <v>74</v>
      </c>
      <c r="H87" s="63">
        <f>IF(VA&lt;H86,MIN(0.8*G72,600),MIN(0.4*G72,300))</f>
        <v>361.3261176470589</v>
      </c>
      <c r="I87" t="s">
        <v>32</v>
      </c>
      <c r="J87" s="61" t="str">
        <f>IF(I48&lt;=H87,"O.K.","Not OK")</f>
        <v>O.K.</v>
      </c>
    </row>
    <row r="91" spans="1:10" ht="12.75">
      <c r="A91" s="98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.75">
      <c r="A92" s="98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.7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.7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.7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.7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.7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.7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.7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32" spans="1:10" s="25" customFormat="1" ht="12.75">
      <c r="A132"/>
      <c r="B132"/>
      <c r="C132"/>
      <c r="D132"/>
      <c r="E132"/>
      <c r="F132"/>
      <c r="G132"/>
      <c r="H132"/>
      <c r="I132"/>
      <c r="J132"/>
    </row>
    <row r="133" spans="1:10" s="25" customFormat="1" ht="12.75">
      <c r="A133"/>
      <c r="B133"/>
      <c r="C133"/>
      <c r="D133"/>
      <c r="E133"/>
      <c r="F133"/>
      <c r="G133"/>
      <c r="H133"/>
      <c r="I133"/>
      <c r="J133"/>
    </row>
    <row r="134" spans="1:10" s="25" customFormat="1" ht="12.75">
      <c r="A134"/>
      <c r="B134"/>
      <c r="C134"/>
      <c r="D134"/>
      <c r="E134"/>
      <c r="F134"/>
      <c r="G134"/>
      <c r="H134"/>
      <c r="I134"/>
      <c r="J134"/>
    </row>
    <row r="135" spans="1:10" s="25" customFormat="1" ht="12.75">
      <c r="A135"/>
      <c r="B135"/>
      <c r="C135"/>
      <c r="D135"/>
      <c r="E135"/>
      <c r="F135"/>
      <c r="G135"/>
      <c r="H135"/>
      <c r="I135"/>
      <c r="J135"/>
    </row>
    <row r="136" spans="1:10" s="25" customFormat="1" ht="12.75">
      <c r="A136"/>
      <c r="B136"/>
      <c r="C136"/>
      <c r="D136"/>
      <c r="E136"/>
      <c r="F136"/>
      <c r="G136"/>
      <c r="H136"/>
      <c r="I136"/>
      <c r="J136"/>
    </row>
    <row r="137" spans="1:10" s="25" customFormat="1" ht="12.75">
      <c r="A137"/>
      <c r="B137"/>
      <c r="C137"/>
      <c r="D137"/>
      <c r="E137"/>
      <c r="F137"/>
      <c r="G137"/>
      <c r="H137"/>
      <c r="I137"/>
      <c r="J137"/>
    </row>
    <row r="138" spans="1:10" s="25" customFormat="1" ht="12.75">
      <c r="A138"/>
      <c r="B138"/>
      <c r="C138"/>
      <c r="D138"/>
      <c r="E138"/>
      <c r="F138"/>
      <c r="G138"/>
      <c r="H138"/>
      <c r="I138"/>
      <c r="J138"/>
    </row>
    <row r="139" spans="1:10" s="25" customFormat="1" ht="12.75">
      <c r="A139"/>
      <c r="B139"/>
      <c r="C139"/>
      <c r="D139"/>
      <c r="E139"/>
      <c r="F139"/>
      <c r="G139"/>
      <c r="H139"/>
      <c r="I139"/>
      <c r="J139"/>
    </row>
    <row r="140" spans="1:10" s="25" customFormat="1" ht="12.75">
      <c r="A140"/>
      <c r="B140"/>
      <c r="C140"/>
      <c r="D140"/>
      <c r="E140"/>
      <c r="F140"/>
      <c r="G140"/>
      <c r="H140"/>
      <c r="I140"/>
      <c r="J140"/>
    </row>
    <row r="141" spans="1:10" s="25" customFormat="1" ht="12.75">
      <c r="A141"/>
      <c r="B141"/>
      <c r="C141"/>
      <c r="D141"/>
      <c r="E141"/>
      <c r="F141"/>
      <c r="G141"/>
      <c r="H141"/>
      <c r="I141"/>
      <c r="J141"/>
    </row>
    <row r="142" spans="1:10" s="25" customFormat="1" ht="12.75">
      <c r="A142"/>
      <c r="B142"/>
      <c r="C142"/>
      <c r="D142"/>
      <c r="E142"/>
      <c r="F142"/>
      <c r="G142"/>
      <c r="H142"/>
      <c r="I142"/>
      <c r="J142"/>
    </row>
    <row r="143" spans="1:10" s="25" customFormat="1" ht="12.75">
      <c r="A143"/>
      <c r="B143"/>
      <c r="C143"/>
      <c r="D143"/>
      <c r="E143"/>
      <c r="F143"/>
      <c r="G143"/>
      <c r="H143"/>
      <c r="I143"/>
      <c r="J143"/>
    </row>
    <row r="144" spans="1:10" s="25" customFormat="1" ht="12.75">
      <c r="A144"/>
      <c r="B144"/>
      <c r="C144"/>
      <c r="D144"/>
      <c r="E144"/>
      <c r="F144"/>
      <c r="G144"/>
      <c r="H144"/>
      <c r="I144"/>
      <c r="J144"/>
    </row>
    <row r="145" spans="1:10" s="25" customFormat="1" ht="12.75">
      <c r="A145"/>
      <c r="B145"/>
      <c r="C145"/>
      <c r="D145"/>
      <c r="E145"/>
      <c r="F145"/>
      <c r="G145"/>
      <c r="H145"/>
      <c r="I145"/>
      <c r="J145"/>
    </row>
    <row r="146" spans="1:10" s="25" customFormat="1" ht="12.75">
      <c r="A146"/>
      <c r="B146"/>
      <c r="C146"/>
      <c r="D146"/>
      <c r="E146"/>
      <c r="F146"/>
      <c r="G146"/>
      <c r="H146"/>
      <c r="I146"/>
      <c r="J146"/>
    </row>
  </sheetData>
  <printOptions horizontalCentered="1"/>
  <pageMargins left="0.5" right="0.393700787401575" top="0.393700787401575" bottom="0.393700787401575" header="0.196850393700787" footer="0.196850393700787"/>
  <pageSetup horizontalDpi="300" verticalDpi="300" orientation="portrait" paperSize="9" scale="90" r:id="rId2"/>
  <headerFooter alignWithMargins="0">
    <oddFooter>&amp;LFile:&amp;F &amp;CPage &amp;P of Sheet &amp;A&amp;RPrinted: Date:&amp;D Time:&amp;T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DAO DUY LAM</cp:lastModifiedBy>
  <cp:lastPrinted>2000-12-08T08:58:46Z</cp:lastPrinted>
  <dcterms:created xsi:type="dcterms:W3CDTF">1998-02-16T04:06:49Z</dcterms:created>
  <dcterms:modified xsi:type="dcterms:W3CDTF">2007-11-05T10:44:39Z</dcterms:modified>
  <cp:category/>
  <cp:version/>
  <cp:contentType/>
  <cp:contentStatus/>
</cp:coreProperties>
</file>